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20" windowWidth="18075" windowHeight="11250" activeTab="1"/>
  </bookViews>
  <sheets>
    <sheet name="OVER VIEW" sheetId="16" r:id="rId1"/>
    <sheet name="2019" sheetId="22" r:id="rId2"/>
    <sheet name="2018" sheetId="21" r:id="rId3"/>
    <sheet name="2017" sheetId="20" r:id="rId4"/>
    <sheet name="2016" sheetId="19" r:id="rId5"/>
    <sheet name="2015" sheetId="18" r:id="rId6"/>
    <sheet name="2014" sheetId="2" r:id="rId7"/>
    <sheet name="2013" sheetId="1" r:id="rId8"/>
    <sheet name="2012" sheetId="3" r:id="rId9"/>
    <sheet name="2011" sheetId="5" r:id="rId10"/>
    <sheet name="2010" sheetId="6" r:id="rId11"/>
    <sheet name="2009" sheetId="4" r:id="rId12"/>
    <sheet name="2008" sheetId="7" r:id="rId13"/>
    <sheet name="2007" sheetId="10" r:id="rId14"/>
    <sheet name="2006" sheetId="11" r:id="rId15"/>
    <sheet name="2005" sheetId="12" r:id="rId16"/>
    <sheet name="2004" sheetId="13" r:id="rId17"/>
    <sheet name="2003" sheetId="8" r:id="rId18"/>
    <sheet name="2002" sheetId="9" r:id="rId19"/>
    <sheet name="1999" sheetId="17" r:id="rId20"/>
    <sheet name="1998" sheetId="14" r:id="rId21"/>
    <sheet name="1997" sheetId="15" r:id="rId22"/>
  </sheets>
  <definedNames>
    <definedName name="_xlnm.Print_Area" localSheetId="3">'2017'!$A$1:$K$38</definedName>
    <definedName name="_xlnm.Print_Area" localSheetId="2">'2018'!$A$1:$K$39</definedName>
    <definedName name="_xlnm.Print_Area" localSheetId="1">'2019'!$A$1:$K$41</definedName>
  </definedNames>
  <calcPr calcId="125725"/>
</workbook>
</file>

<file path=xl/calcChain.xml><?xml version="1.0" encoding="utf-8"?>
<calcChain xmlns="http://schemas.openxmlformats.org/spreadsheetml/2006/main">
  <c r="J10" i="22"/>
  <c r="C55"/>
  <c r="I18"/>
  <c r="I32" s="1"/>
  <c r="B18"/>
  <c r="C32" s="1"/>
  <c r="J8"/>
  <c r="J6"/>
  <c r="C30" i="21"/>
  <c r="B18"/>
  <c r="I30"/>
  <c r="I18" l="1"/>
  <c r="J8" l="1"/>
  <c r="J6"/>
  <c r="I17" i="20"/>
  <c r="J10"/>
  <c r="J8"/>
  <c r="J6"/>
  <c r="I17" i="19"/>
  <c r="I29" s="1"/>
  <c r="C17"/>
  <c r="C29" s="1"/>
  <c r="J10"/>
  <c r="J8"/>
  <c r="J6"/>
  <c r="I18" i="18"/>
  <c r="I30" s="1"/>
  <c r="C18"/>
  <c r="C30" s="1"/>
  <c r="J10"/>
  <c r="J8"/>
  <c r="J6"/>
  <c r="B60" i="4"/>
  <c r="B55"/>
  <c r="B50"/>
  <c r="B45"/>
  <c r="B40"/>
  <c r="B35"/>
  <c r="B30"/>
  <c r="B25"/>
  <c r="B20"/>
  <c r="B14"/>
  <c r="B9"/>
  <c r="I29" i="2"/>
  <c r="C29"/>
  <c r="C18"/>
  <c r="I18"/>
  <c r="J10"/>
  <c r="J8"/>
  <c r="J6"/>
</calcChain>
</file>

<file path=xl/sharedStrings.xml><?xml version="1.0" encoding="utf-8"?>
<sst xmlns="http://schemas.openxmlformats.org/spreadsheetml/2006/main" count="847" uniqueCount="499">
  <si>
    <t>THE TEAM TROPHY</t>
  </si>
  <si>
    <r>
      <t>SUNDAY 19</t>
    </r>
    <r>
      <rPr>
        <b/>
        <u/>
        <vertAlign val="superscript"/>
        <sz val="14"/>
        <color theme="1"/>
        <rFont val="Times New Roman"/>
        <family val="1"/>
      </rPr>
      <t>TH</t>
    </r>
    <r>
      <rPr>
        <b/>
        <u/>
        <sz val="14"/>
        <color theme="1"/>
        <rFont val="Times New Roman"/>
        <family val="1"/>
      </rPr>
      <t xml:space="preserve">  MAY 2013</t>
    </r>
  </si>
  <si>
    <r>
      <t>1</t>
    </r>
    <r>
      <rPr>
        <vertAlign val="superscript"/>
        <sz val="10"/>
        <color theme="1"/>
        <rFont val="Times New Roman"/>
        <family val="1"/>
      </rPr>
      <t>ST</t>
    </r>
  </si>
  <si>
    <t>P.BRUNT</t>
  </si>
  <si>
    <t>S.SMITHSON</t>
  </si>
  <si>
    <t>P.RUSSELL</t>
  </si>
  <si>
    <t>£6.00 EACH</t>
  </si>
  <si>
    <r>
      <t>2</t>
    </r>
    <r>
      <rPr>
        <vertAlign val="superscript"/>
        <sz val="10"/>
        <color theme="1"/>
        <rFont val="Times New Roman"/>
        <family val="1"/>
      </rPr>
      <t>ND</t>
    </r>
  </si>
  <si>
    <t>D.ELLIS</t>
  </si>
  <si>
    <t xml:space="preserve">N.MILLWARD  </t>
  </si>
  <si>
    <t xml:space="preserve">L.BAILEY </t>
  </si>
  <si>
    <t>85  (14)</t>
  </si>
  <si>
    <t>£3.60  EACH</t>
  </si>
  <si>
    <r>
      <t>3</t>
    </r>
    <r>
      <rPr>
        <vertAlign val="superscript"/>
        <sz val="10"/>
        <color theme="1"/>
        <rFont val="Times New Roman"/>
        <family val="1"/>
      </rPr>
      <t>RD</t>
    </r>
  </si>
  <si>
    <t>G.HOULTON</t>
  </si>
  <si>
    <t xml:space="preserve">D.WALSH  </t>
  </si>
  <si>
    <t xml:space="preserve">D.BLAIR </t>
  </si>
  <si>
    <t>78 (15)</t>
  </si>
  <si>
    <t>£2.40 EACH</t>
  </si>
  <si>
    <t>HIDDEN HOLES = 4 + 14 + 15</t>
  </si>
  <si>
    <t>TWO’S POT = £9.00</t>
  </si>
  <si>
    <t>OPTIONAL TWO’S POT = £9.00</t>
  </si>
  <si>
    <t>NO TWOS ON HOLES 2,8 &amp; 11</t>
  </si>
  <si>
    <r>
      <t>ONLY 14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HOLE</t>
    </r>
  </si>
  <si>
    <r>
      <t>POT ROLLED INTO 14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HOLE</t>
    </r>
  </si>
  <si>
    <t>PRIZE.</t>
  </si>
  <si>
    <t>P.WHEELER</t>
  </si>
  <si>
    <t>A.HARVEY</t>
  </si>
  <si>
    <r>
      <t>P.RUSSELL (2</t>
    </r>
    <r>
      <rPr>
        <vertAlign val="superscript"/>
        <sz val="10"/>
        <color theme="1"/>
        <rFont val="Times New Roman"/>
        <family val="1"/>
      </rPr>
      <t>ND</t>
    </r>
    <r>
      <rPr>
        <sz val="10"/>
        <color theme="1"/>
        <rFont val="Times New Roman"/>
        <family val="1"/>
      </rPr>
      <t>)</t>
    </r>
  </si>
  <si>
    <t>£9.00 EACH</t>
  </si>
  <si>
    <t>£4.50 EACH</t>
  </si>
  <si>
    <t>12.00 TEAMS COMPETED</t>
  </si>
  <si>
    <r>
      <t>SIR HENRY LUNN SHIELD QUALIFIER  ( GRIMSBY G.C.  14</t>
    </r>
    <r>
      <rPr>
        <b/>
        <u/>
        <vertAlign val="superscript"/>
        <sz val="10"/>
        <color theme="1"/>
        <rFont val="Times New Roman"/>
        <family val="1"/>
      </rPr>
      <t>TH</t>
    </r>
    <r>
      <rPr>
        <b/>
        <u/>
        <sz val="10"/>
        <color theme="1"/>
        <rFont val="Times New Roman"/>
        <family val="1"/>
      </rPr>
      <t xml:space="preserve"> JULY 2013)</t>
    </r>
  </si>
  <si>
    <t>( FOR THOSE 12 HANDICAP OR UNDER)</t>
  </si>
  <si>
    <t>G.HOULTON  68</t>
  </si>
  <si>
    <t>L.REVELL 69</t>
  </si>
  <si>
    <t>D.ELLIS 70</t>
  </si>
  <si>
    <t>RESERVES</t>
  </si>
  <si>
    <t>P.BRUNT 71</t>
  </si>
  <si>
    <t>M.DOLBY 73</t>
  </si>
  <si>
    <t>A.WELLS 74</t>
  </si>
  <si>
    <t>G.ARGENT 74</t>
  </si>
  <si>
    <t>G.LEWIS 74</t>
  </si>
  <si>
    <t>J.STEPHENSON 74</t>
  </si>
  <si>
    <r>
      <t>SUNDAY 25</t>
    </r>
    <r>
      <rPr>
        <b/>
        <u/>
        <vertAlign val="superscript"/>
        <sz val="14"/>
        <color theme="1"/>
        <rFont val="Times New Roman"/>
        <family val="1"/>
      </rPr>
      <t>TH</t>
    </r>
    <r>
      <rPr>
        <b/>
        <u/>
        <sz val="14"/>
        <color theme="1"/>
        <rFont val="Times New Roman"/>
        <family val="1"/>
      </rPr>
      <t xml:space="preserve">  MAY 2014</t>
    </r>
  </si>
  <si>
    <t>L.REVELL</t>
  </si>
  <si>
    <t>73  (10)</t>
  </si>
  <si>
    <t>K.HARVEY</t>
  </si>
  <si>
    <t>P.SMITH</t>
  </si>
  <si>
    <t>74 (11)</t>
  </si>
  <si>
    <t xml:space="preserve">J.HERN </t>
  </si>
  <si>
    <t>79 (12)</t>
  </si>
  <si>
    <t>HIDDEN HOLES = 10 + 11 + 12</t>
  </si>
  <si>
    <t>TEAMS COMPETED</t>
  </si>
  <si>
    <t>EACH</t>
  </si>
  <si>
    <t xml:space="preserve">OPTIONAL TWO’S POT = </t>
  </si>
  <si>
    <t xml:space="preserve"> TWOS ON HOLES 2,8 &amp; 11</t>
  </si>
  <si>
    <t>P.WHEELER (2ND)</t>
  </si>
  <si>
    <t>P.BRUNT (1 ON 11TH)</t>
  </si>
  <si>
    <t>M.COLEMAN (11TH)</t>
  </si>
  <si>
    <t>G.LEWIS (11TH)</t>
  </si>
  <si>
    <t xml:space="preserve">TWO’S POT = </t>
  </si>
  <si>
    <t>TWO'S SCORED</t>
  </si>
  <si>
    <t>EACH PLAYER WINS</t>
  </si>
  <si>
    <t>TWOS</t>
  </si>
  <si>
    <t>P.BRUNT  69</t>
  </si>
  <si>
    <t>K.HARVEY 72</t>
  </si>
  <si>
    <t>R.SIMS  72</t>
  </si>
  <si>
    <t>R.NEAL 72</t>
  </si>
  <si>
    <t>N.MILLWARD 73</t>
  </si>
  <si>
    <t>P.RUSSELL 73</t>
  </si>
  <si>
    <t>G.LEWIS  73</t>
  </si>
  <si>
    <t>M.COLEMAN 73</t>
  </si>
  <si>
    <r>
      <t>SIR HENRY LUNN SHIELD QUALIFIER  ( SPALDING G.C.  13</t>
    </r>
    <r>
      <rPr>
        <b/>
        <u/>
        <vertAlign val="superscript"/>
        <sz val="10"/>
        <color theme="1"/>
        <rFont val="Times New Roman"/>
        <family val="1"/>
      </rPr>
      <t>TH</t>
    </r>
    <r>
      <rPr>
        <b/>
        <u/>
        <sz val="10"/>
        <color theme="1"/>
        <rFont val="Times New Roman"/>
        <family val="1"/>
      </rPr>
      <t xml:space="preserve"> JULY 2014)</t>
    </r>
  </si>
  <si>
    <t>SUNDAY 24TH MAY 2009</t>
  </si>
  <si>
    <t>Competitor</t>
  </si>
  <si>
    <t>Nett</t>
  </si>
  <si>
    <t>Hidden</t>
  </si>
  <si>
    <t>POSITION</t>
  </si>
  <si>
    <t xml:space="preserve">Twos </t>
  </si>
  <si>
    <t xml:space="preserve">Two </t>
  </si>
  <si>
    <t>Comp</t>
  </si>
  <si>
    <t>Score</t>
  </si>
  <si>
    <t>Holes</t>
  </si>
  <si>
    <t>Hole</t>
  </si>
  <si>
    <t>Wins</t>
  </si>
  <si>
    <t>Team 1</t>
  </si>
  <si>
    <t>J.Stephenson</t>
  </si>
  <si>
    <t>B.Wilson</t>
  </si>
  <si>
    <t>P.Lomas</t>
  </si>
  <si>
    <t>8th</t>
  </si>
  <si>
    <t xml:space="preserve">            Team Total</t>
  </si>
  <si>
    <t>Team 2</t>
  </si>
  <si>
    <t>R.Reynolds</t>
  </si>
  <si>
    <t>WINNERS</t>
  </si>
  <si>
    <t>R.Trow</t>
  </si>
  <si>
    <t>B.Skinner</t>
  </si>
  <si>
    <t>Team 4</t>
  </si>
  <si>
    <t>P.Russell</t>
  </si>
  <si>
    <t>SECOND</t>
  </si>
  <si>
    <t>P.Smith</t>
  </si>
  <si>
    <t>T.Maplethorpe</t>
  </si>
  <si>
    <t>Team 5</t>
  </si>
  <si>
    <t>O.Gurney</t>
  </si>
  <si>
    <t>S.Butler</t>
  </si>
  <si>
    <t>P.Hocking</t>
  </si>
  <si>
    <t>NR</t>
  </si>
  <si>
    <t>Team 6</t>
  </si>
  <si>
    <t>A.Harvey</t>
  </si>
  <si>
    <t>J.Palmer</t>
  </si>
  <si>
    <t>B.Palmer</t>
  </si>
  <si>
    <t>Team 7</t>
  </si>
  <si>
    <t>D.Facey</t>
  </si>
  <si>
    <t>P.Burton</t>
  </si>
  <si>
    <t>D.Mackinder</t>
  </si>
  <si>
    <t>Team 8</t>
  </si>
  <si>
    <t>C.Baker</t>
  </si>
  <si>
    <t>M.Towers</t>
  </si>
  <si>
    <t>B.Dark</t>
  </si>
  <si>
    <t>Team 9</t>
  </si>
  <si>
    <t>P.Palmer</t>
  </si>
  <si>
    <t>P.Cosgriff</t>
  </si>
  <si>
    <t>T.Howard</t>
  </si>
  <si>
    <t>Team 10</t>
  </si>
  <si>
    <t>N.Fewings</t>
  </si>
  <si>
    <t>THIRD</t>
  </si>
  <si>
    <t>A.Murton</t>
  </si>
  <si>
    <t>S.Hall</t>
  </si>
  <si>
    <t>Team 11</t>
  </si>
  <si>
    <t>A.Wells</t>
  </si>
  <si>
    <t>A.Clarke</t>
  </si>
  <si>
    <t>M.Dolby</t>
  </si>
  <si>
    <t>Team 12</t>
  </si>
  <si>
    <t>D.Collett</t>
  </si>
  <si>
    <t>J.Guy</t>
  </si>
  <si>
    <t>N.Gilbert</t>
  </si>
  <si>
    <r>
      <t>SUNDAY 20</t>
    </r>
    <r>
      <rPr>
        <b/>
        <u/>
        <vertAlign val="superscript"/>
        <sz val="14"/>
        <color theme="1"/>
        <rFont val="Times New Roman"/>
        <family val="1"/>
      </rPr>
      <t>TH</t>
    </r>
    <r>
      <rPr>
        <b/>
        <u/>
        <sz val="14"/>
        <color theme="1"/>
        <rFont val="Times New Roman"/>
        <family val="1"/>
      </rPr>
      <t xml:space="preserve">  MAY 2012</t>
    </r>
  </si>
  <si>
    <t>G.ARGENT</t>
  </si>
  <si>
    <t>R.NEAL</t>
  </si>
  <si>
    <t>B.DARK</t>
  </si>
  <si>
    <t>74  (13)</t>
  </si>
  <si>
    <t>£6.47 EACH</t>
  </si>
  <si>
    <t>S.BARLOW</t>
  </si>
  <si>
    <t xml:space="preserve">P.ELLIOTT  </t>
  </si>
  <si>
    <t xml:space="preserve">N.FEWINGS </t>
  </si>
  <si>
    <t>76  (15)</t>
  </si>
  <si>
    <t>£3.88  EACH</t>
  </si>
  <si>
    <t>C.MARKHAM</t>
  </si>
  <si>
    <t>S.WASHINGTON 78</t>
  </si>
  <si>
    <t xml:space="preserve">E.WOODS </t>
  </si>
  <si>
    <t>86(18)</t>
  </si>
  <si>
    <t>£2.60 EACH</t>
  </si>
  <si>
    <t>HIDDEN HOLES = 13 + 14 + 15</t>
  </si>
  <si>
    <t>TWO’S POT = £10.00</t>
  </si>
  <si>
    <t>OPTIONAL TWO’S POT = £16.65</t>
  </si>
  <si>
    <t>O.GURNEY</t>
  </si>
  <si>
    <t>J.BARLOW</t>
  </si>
  <si>
    <t>£0.00 EACH</t>
  </si>
  <si>
    <t>£5.55 EACH</t>
  </si>
  <si>
    <t>12.33 TEAMS COMPETED</t>
  </si>
  <si>
    <r>
      <t>SIR HENRY LUNN SHIELD QUALIFIER  ( SOUTH KYME G.C.  15</t>
    </r>
    <r>
      <rPr>
        <b/>
        <u/>
        <vertAlign val="superscript"/>
        <sz val="10"/>
        <color theme="1"/>
        <rFont val="Times New Roman"/>
        <family val="1"/>
      </rPr>
      <t>TH</t>
    </r>
    <r>
      <rPr>
        <b/>
        <u/>
        <sz val="10"/>
        <color theme="1"/>
        <rFont val="Times New Roman"/>
        <family val="1"/>
      </rPr>
      <t xml:space="preserve"> JULY 2012)</t>
    </r>
  </si>
  <si>
    <t>R.NEAL  71</t>
  </si>
  <si>
    <t>G.ARGENT 71</t>
  </si>
  <si>
    <t>O.GURNEY 73</t>
  </si>
  <si>
    <t>S.BARLOW 74</t>
  </si>
  <si>
    <t>N.MILLWARD 76</t>
  </si>
  <si>
    <t>L.REVELL 81</t>
  </si>
  <si>
    <t>L.BAILEY 83</t>
  </si>
  <si>
    <t>B.SKINNER 83</t>
  </si>
  <si>
    <t>PLAYER 1</t>
  </si>
  <si>
    <t>PLAYER 3</t>
  </si>
  <si>
    <t>NETT</t>
  </si>
  <si>
    <t>COMPETITORS</t>
  </si>
  <si>
    <t>P.MUNKS</t>
  </si>
  <si>
    <t>A.WELLS</t>
  </si>
  <si>
    <t>B.SKINNER</t>
  </si>
  <si>
    <t>D.REVELL</t>
  </si>
  <si>
    <t>J.STEPHENSON</t>
  </si>
  <si>
    <t>L.BAILEY</t>
  </si>
  <si>
    <t>M.DOLBY</t>
  </si>
  <si>
    <t>D.MACKINDER</t>
  </si>
  <si>
    <t>J.PALMER</t>
  </si>
  <si>
    <t>TEAM TROPHY</t>
  </si>
  <si>
    <t>B.WILSON</t>
  </si>
  <si>
    <t>J.TWELLS</t>
  </si>
  <si>
    <t>A.EVANS</t>
  </si>
  <si>
    <t>D.EVANS</t>
  </si>
  <si>
    <t>I.JENKINS</t>
  </si>
  <si>
    <t>R.REYNOLDS</t>
  </si>
  <si>
    <t>R.TROW</t>
  </si>
  <si>
    <t>R.PALMER</t>
  </si>
  <si>
    <t>M.ALLITT</t>
  </si>
  <si>
    <t>A.CLARKE</t>
  </si>
  <si>
    <t>P.MELLOR</t>
  </si>
  <si>
    <t>L.MELLOR</t>
  </si>
  <si>
    <t>M.MOXON</t>
  </si>
  <si>
    <t>R.MATSON</t>
  </si>
  <si>
    <t>T.WELLS</t>
  </si>
  <si>
    <t>R.SMITH</t>
  </si>
  <si>
    <t>J.WAKEFILED</t>
  </si>
  <si>
    <t>P.WRIGHT</t>
  </si>
  <si>
    <t>A.MURTON</t>
  </si>
  <si>
    <t>K.CUMPSTY</t>
  </si>
  <si>
    <t>W.HILL</t>
  </si>
  <si>
    <t>R.THOLEN</t>
  </si>
  <si>
    <t>M.BANS</t>
  </si>
  <si>
    <t>I.GILL</t>
  </si>
  <si>
    <t>G.PAYNE</t>
  </si>
  <si>
    <t>T.EARL</t>
  </si>
  <si>
    <t>G.DUTTON</t>
  </si>
  <si>
    <t>D.DUTTON</t>
  </si>
  <si>
    <t>J.PARKER</t>
  </si>
  <si>
    <t>S.JUDGE</t>
  </si>
  <si>
    <t>P.YOUNG II</t>
  </si>
  <si>
    <t>S.TRESTRAIL</t>
  </si>
  <si>
    <t>N.LINDSEY</t>
  </si>
  <si>
    <t>J.EARL</t>
  </si>
  <si>
    <t>R.TRESTRAIL</t>
  </si>
  <si>
    <t>SUNDAY 25TH JULY 1999</t>
  </si>
  <si>
    <t>Start</t>
  </si>
  <si>
    <t>Team</t>
  </si>
  <si>
    <t>Nett Back 9</t>
  </si>
  <si>
    <t>Tee</t>
  </si>
  <si>
    <t>Code</t>
  </si>
  <si>
    <t>The Ever Present</t>
  </si>
  <si>
    <t>J.Rhodes</t>
  </si>
  <si>
    <t>5TH</t>
  </si>
  <si>
    <t>A</t>
  </si>
  <si>
    <t>M.Oliver</t>
  </si>
  <si>
    <t>16TH</t>
  </si>
  <si>
    <t>6TH</t>
  </si>
  <si>
    <t>The Good , Bad &amp; the Ugly</t>
  </si>
  <si>
    <t>M.Mullenger</t>
  </si>
  <si>
    <t>17TH (2nd)</t>
  </si>
  <si>
    <t>B</t>
  </si>
  <si>
    <t>C.Trestrail</t>
  </si>
  <si>
    <t>11TH</t>
  </si>
  <si>
    <t>G.Argent</t>
  </si>
  <si>
    <t>8TH</t>
  </si>
  <si>
    <t>The 3 Sombrero's</t>
  </si>
  <si>
    <t>P.Young II</t>
  </si>
  <si>
    <t>13TH</t>
  </si>
  <si>
    <t>C</t>
  </si>
  <si>
    <t>S.Trestrail</t>
  </si>
  <si>
    <t>12TH</t>
  </si>
  <si>
    <t>S.Judge</t>
  </si>
  <si>
    <t>10TH (2nd)</t>
  </si>
  <si>
    <t>1ST</t>
  </si>
  <si>
    <t>Billinger Rowdies</t>
  </si>
  <si>
    <t>C.Bee</t>
  </si>
  <si>
    <t>3RD</t>
  </si>
  <si>
    <t>D</t>
  </si>
  <si>
    <t>A.Moseley</t>
  </si>
  <si>
    <t>4TH</t>
  </si>
  <si>
    <t>A.Rettie</t>
  </si>
  <si>
    <t>3RD(2nd)</t>
  </si>
  <si>
    <t>Dream Team</t>
  </si>
  <si>
    <t>B.Sylvester</t>
  </si>
  <si>
    <t>E</t>
  </si>
  <si>
    <t>C.Sylvester</t>
  </si>
  <si>
    <t>G.Dutton</t>
  </si>
  <si>
    <t>9TH (2nd)</t>
  </si>
  <si>
    <t>One Lad &amp; his Folks</t>
  </si>
  <si>
    <t>A.Downing</t>
  </si>
  <si>
    <t>F</t>
  </si>
  <si>
    <t>P.Downing</t>
  </si>
  <si>
    <t>J.Downing</t>
  </si>
  <si>
    <t>2ND</t>
  </si>
  <si>
    <t>Ther team with no name</t>
  </si>
  <si>
    <t>K.Brumpton</t>
  </si>
  <si>
    <t>9TH</t>
  </si>
  <si>
    <t>G</t>
  </si>
  <si>
    <t>G.Cox</t>
  </si>
  <si>
    <t>7TH</t>
  </si>
  <si>
    <t>P.Young</t>
  </si>
  <si>
    <t>14TH</t>
  </si>
  <si>
    <t>Forest !</t>
  </si>
  <si>
    <t>D.Bell</t>
  </si>
  <si>
    <t>H</t>
  </si>
  <si>
    <t>B.Topham</t>
  </si>
  <si>
    <t>1ST (2nd)</t>
  </si>
  <si>
    <t>M.Moxon</t>
  </si>
  <si>
    <t>Woweeeeeeee</t>
  </si>
  <si>
    <t>A.Barker</t>
  </si>
  <si>
    <t>I</t>
  </si>
  <si>
    <t>P.Hodgson</t>
  </si>
  <si>
    <t>15TH</t>
  </si>
  <si>
    <t>G.Payne</t>
  </si>
  <si>
    <t>8TH (2nd)</t>
  </si>
  <si>
    <t>The Vice Squad</t>
  </si>
  <si>
    <t>S.South</t>
  </si>
  <si>
    <t>J</t>
  </si>
  <si>
    <t>10TH</t>
  </si>
  <si>
    <t>M.Brookes</t>
  </si>
  <si>
    <t>The Hopefuls</t>
  </si>
  <si>
    <t>M.Legge</t>
  </si>
  <si>
    <t>K</t>
  </si>
  <si>
    <t>R.Legge</t>
  </si>
  <si>
    <t>17TH</t>
  </si>
  <si>
    <t>B.Overton</t>
  </si>
  <si>
    <t>Dayfordkee</t>
  </si>
  <si>
    <t>S.Barker</t>
  </si>
  <si>
    <t>18TH</t>
  </si>
  <si>
    <t>L</t>
  </si>
  <si>
    <t>A.Day</t>
  </si>
  <si>
    <t>S.O'Keefe</t>
  </si>
  <si>
    <t>The Londoners</t>
  </si>
  <si>
    <t>A.Dodman</t>
  </si>
  <si>
    <t>1ST (1st)</t>
  </si>
  <si>
    <t>M</t>
  </si>
  <si>
    <t>B.Walker</t>
  </si>
  <si>
    <t>L.Kilburn</t>
  </si>
  <si>
    <t>The Follies</t>
  </si>
  <si>
    <t>C.Gaunt</t>
  </si>
  <si>
    <t>N</t>
  </si>
  <si>
    <t>P.Clifton</t>
  </si>
  <si>
    <t>M.Rodger</t>
  </si>
  <si>
    <t>The Champs</t>
  </si>
  <si>
    <t>K.Thomson</t>
  </si>
  <si>
    <t>O</t>
  </si>
  <si>
    <t>T.Belcher</t>
  </si>
  <si>
    <t>A.Brewer</t>
  </si>
  <si>
    <t>Blackfeather</t>
  </si>
  <si>
    <t>P</t>
  </si>
  <si>
    <t>ALHCO  Ltd</t>
  </si>
  <si>
    <t>Q</t>
  </si>
  <si>
    <t>G.Hodson</t>
  </si>
  <si>
    <t>C.Curtis</t>
  </si>
  <si>
    <t>Barholm Boys</t>
  </si>
  <si>
    <t>N.Clark</t>
  </si>
  <si>
    <t>R</t>
  </si>
  <si>
    <t>R.Smith</t>
  </si>
  <si>
    <t>C.Elsey</t>
  </si>
  <si>
    <t>The 3 C's</t>
  </si>
  <si>
    <t>L.Collyer</t>
  </si>
  <si>
    <t>S</t>
  </si>
  <si>
    <t>T.Collyer</t>
  </si>
  <si>
    <t>S.Collyer</t>
  </si>
  <si>
    <t>The D'Bs</t>
  </si>
  <si>
    <t>A.Ackers</t>
  </si>
  <si>
    <t>T</t>
  </si>
  <si>
    <t>M.Welch</t>
  </si>
  <si>
    <t>G.Clifton</t>
  </si>
  <si>
    <t>The 36's</t>
  </si>
  <si>
    <t>T.Brumpton</t>
  </si>
  <si>
    <t>U</t>
  </si>
  <si>
    <t>Odds and Ends</t>
  </si>
  <si>
    <t>D.France</t>
  </si>
  <si>
    <t>V</t>
  </si>
  <si>
    <t>P.Corton</t>
  </si>
  <si>
    <t>F.Wright</t>
  </si>
  <si>
    <t>Bobs Bandits</t>
  </si>
  <si>
    <t>R.Palmer</t>
  </si>
  <si>
    <t>W</t>
  </si>
  <si>
    <t>P.O'Donoghue</t>
  </si>
  <si>
    <t>D.Corps</t>
  </si>
  <si>
    <t>I.Munks</t>
  </si>
  <si>
    <t>X</t>
  </si>
  <si>
    <t>P.Munks</t>
  </si>
  <si>
    <t>N.Lindsey</t>
  </si>
  <si>
    <r>
      <t>SUNDAY 24</t>
    </r>
    <r>
      <rPr>
        <b/>
        <u/>
        <vertAlign val="superscript"/>
        <sz val="14"/>
        <color theme="1"/>
        <rFont val="Times New Roman"/>
        <family val="1"/>
      </rPr>
      <t>TH</t>
    </r>
    <r>
      <rPr>
        <b/>
        <u/>
        <sz val="14"/>
        <color theme="1"/>
        <rFont val="Times New Roman"/>
        <family val="1"/>
      </rPr>
      <t xml:space="preserve">  MAY 2015</t>
    </r>
  </si>
  <si>
    <t>HIDDEN HOLES = 7 + 8 + 9</t>
  </si>
  <si>
    <t>D.HOULTON</t>
  </si>
  <si>
    <t>T.McCUTCHEON</t>
  </si>
  <si>
    <t>J.HERN</t>
  </si>
  <si>
    <t>T.BRUMPTON</t>
  </si>
  <si>
    <t>78 (16)</t>
  </si>
  <si>
    <t>73 (15)</t>
  </si>
  <si>
    <t>C.CHAMBERLAIN ,P.WHEELER &amp; J.TWELLS ALSO 157 COMB. NETT B9 = 105 ABOVE TEAM  102</t>
  </si>
  <si>
    <t>L.REVELL (11)</t>
  </si>
  <si>
    <t>P.BRUNT (11)</t>
  </si>
  <si>
    <t>P.RUSSELL (8)</t>
  </si>
  <si>
    <t>D.WALSH</t>
  </si>
  <si>
    <t>R.RUSSELL</t>
  </si>
  <si>
    <t>M.WHITEHOUSE</t>
  </si>
  <si>
    <t>L.STOCKER</t>
  </si>
  <si>
    <t>L.STOCKER 67</t>
  </si>
  <si>
    <t>J.HERN 69</t>
  </si>
  <si>
    <t>C.CHAMBERLAIN 69</t>
  </si>
  <si>
    <t>P.WHEELER 70</t>
  </si>
  <si>
    <t>L.REVELL 70</t>
  </si>
  <si>
    <t>G.HOULTON 71</t>
  </si>
  <si>
    <t>R.NEAL 71</t>
  </si>
  <si>
    <t>P.RUSSELL 72</t>
  </si>
  <si>
    <r>
      <t>SIR HENRY LUNN SHIELD QUALIFIER  ( WALTHAM WINDMILL.  12</t>
    </r>
    <r>
      <rPr>
        <b/>
        <u/>
        <vertAlign val="superscript"/>
        <sz val="10"/>
        <color theme="1"/>
        <rFont val="Times New Roman"/>
        <family val="1"/>
      </rPr>
      <t>TH</t>
    </r>
    <r>
      <rPr>
        <b/>
        <u/>
        <sz val="10"/>
        <color theme="1"/>
        <rFont val="Times New Roman"/>
        <family val="1"/>
      </rPr>
      <t xml:space="preserve"> JULY 2015)</t>
    </r>
  </si>
  <si>
    <t>PLAYER 2</t>
  </si>
  <si>
    <r>
      <t>SUNDAY 15</t>
    </r>
    <r>
      <rPr>
        <b/>
        <u/>
        <vertAlign val="superscript"/>
        <sz val="14"/>
        <color theme="1"/>
        <rFont val="Times New Roman"/>
        <family val="1"/>
      </rPr>
      <t>TH</t>
    </r>
    <r>
      <rPr>
        <b/>
        <u/>
        <sz val="14"/>
        <color theme="1"/>
        <rFont val="Times New Roman"/>
        <family val="1"/>
      </rPr>
      <t xml:space="preserve">  MAY 2016</t>
    </r>
  </si>
  <si>
    <t>HIDDEN HOLES = 16 + 17 + 18</t>
  </si>
  <si>
    <t>R.J.TROW</t>
  </si>
  <si>
    <t>C.CHAMBERLAIN</t>
  </si>
  <si>
    <t>N.OXBY</t>
  </si>
  <si>
    <t>80  (13)</t>
  </si>
  <si>
    <t>E.BOWERS</t>
  </si>
  <si>
    <t>A.LOWTH</t>
  </si>
  <si>
    <t>N.AUDIS</t>
  </si>
  <si>
    <t>M.WALKER</t>
  </si>
  <si>
    <t>L.STOCKER (2)</t>
  </si>
  <si>
    <t>S.HORNE (2)</t>
  </si>
  <si>
    <t>N.OXBY (2)</t>
  </si>
  <si>
    <t>D.MACKINDER (2)</t>
  </si>
  <si>
    <t>P.RUSSELL 70</t>
  </si>
  <si>
    <t>A.LOWTH 71</t>
  </si>
  <si>
    <t>P.BRUNT  73</t>
  </si>
  <si>
    <t>R.J.TROW  73</t>
  </si>
  <si>
    <t>S.HORNE 73</t>
  </si>
  <si>
    <t>S.SMITHSON 74</t>
  </si>
  <si>
    <t>J.HERN  74</t>
  </si>
  <si>
    <t>P.COUPLAND 74</t>
  </si>
  <si>
    <r>
      <t>SIR HENRY LUNN SHIELD QUALIFIER  ( SLEAFORD  10</t>
    </r>
    <r>
      <rPr>
        <b/>
        <u/>
        <vertAlign val="superscript"/>
        <sz val="10"/>
        <color theme="1"/>
        <rFont val="Times New Roman"/>
        <family val="1"/>
      </rPr>
      <t>TH</t>
    </r>
    <r>
      <rPr>
        <b/>
        <u/>
        <sz val="10"/>
        <color theme="1"/>
        <rFont val="Times New Roman"/>
        <family val="1"/>
      </rPr>
      <t xml:space="preserve"> JULY 2016)</t>
    </r>
  </si>
  <si>
    <t>77  (12)</t>
  </si>
  <si>
    <t>74 (16)</t>
  </si>
  <si>
    <t>SUNDAY 21ST  MAY 2017</t>
  </si>
  <si>
    <r>
      <t>SIR HENRY LUNN SHIELD QUALIFIER  ( BLANKNEY G.C  9</t>
    </r>
    <r>
      <rPr>
        <b/>
        <u/>
        <vertAlign val="superscript"/>
        <sz val="10"/>
        <color theme="1"/>
        <rFont val="Times New Roman"/>
        <family val="1"/>
      </rPr>
      <t>TH</t>
    </r>
    <r>
      <rPr>
        <b/>
        <u/>
        <sz val="10"/>
        <color theme="1"/>
        <rFont val="Times New Roman"/>
        <family val="1"/>
      </rPr>
      <t xml:space="preserve"> JULY 2017)</t>
    </r>
  </si>
  <si>
    <t>HIDDEN HOLES = 14 + 15 + 16</t>
  </si>
  <si>
    <t>C CATLEUGH</t>
  </si>
  <si>
    <t>P MARSH</t>
  </si>
  <si>
    <t>A HUNT</t>
  </si>
  <si>
    <t>70(13)</t>
  </si>
  <si>
    <t>160(111.5)</t>
  </si>
  <si>
    <t>160(116.5)</t>
  </si>
  <si>
    <t>A LOWTH (2nd)</t>
  </si>
  <si>
    <t>P MARSH (2nd)</t>
  </si>
  <si>
    <t>L BAILEY</t>
  </si>
  <si>
    <t>J STEPHENSON</t>
  </si>
  <si>
    <t>A WESTON</t>
  </si>
  <si>
    <t>D FACEY</t>
  </si>
  <si>
    <t>J TWELLS</t>
  </si>
  <si>
    <t>80(15)</t>
  </si>
  <si>
    <t>B SILCOCK</t>
  </si>
  <si>
    <t>M COLEMAN</t>
  </si>
  <si>
    <t>S BARLOW</t>
  </si>
  <si>
    <t>78(12)</t>
  </si>
  <si>
    <t>TWO’S POT =  £15.00</t>
  </si>
  <si>
    <t>EACH PLAYER WINS   £7.50</t>
  </si>
  <si>
    <t>A.HUNT</t>
  </si>
  <si>
    <t>C.CATLEUGH</t>
  </si>
  <si>
    <t>P.MARSH</t>
  </si>
  <si>
    <t>PHIL MARSH  69</t>
  </si>
  <si>
    <t>R.J.TROW 72</t>
  </si>
  <si>
    <t>N.MILLWARD 74</t>
  </si>
  <si>
    <t>G.HOULTON 74</t>
  </si>
  <si>
    <t>CAMERON CATLEUGH  69</t>
  </si>
  <si>
    <t>RICHARD SADLER 69</t>
  </si>
  <si>
    <t>D. BLAIR 72</t>
  </si>
  <si>
    <t>K.HARVEY 71</t>
  </si>
  <si>
    <t>A. LOWTH 71</t>
  </si>
  <si>
    <t>A CLARKE</t>
  </si>
  <si>
    <t>J.GARRIOCK</t>
  </si>
  <si>
    <t>C.CHAMBERLAIN (11th)</t>
  </si>
  <si>
    <t>G.LEECH (11th)</t>
  </si>
  <si>
    <t>N.STAINFIELD (8th)</t>
  </si>
  <si>
    <t>R.G.TROW (2nd)</t>
  </si>
  <si>
    <t>R.G.TROW</t>
  </si>
  <si>
    <t>73(15)</t>
  </si>
  <si>
    <t>S.FARREN</t>
  </si>
  <si>
    <t>78(16)</t>
  </si>
  <si>
    <t>167(111)</t>
  </si>
  <si>
    <t>S.BAUMBER</t>
  </si>
  <si>
    <t>R.J.TROW (2nd)</t>
  </si>
  <si>
    <t>SUNDAY 13TH  MAY 2018</t>
  </si>
  <si>
    <t>RYAN TROW 70</t>
  </si>
  <si>
    <t>RICHARD TROW 72</t>
  </si>
  <si>
    <t>STEPHEN SMITHSON  72</t>
  </si>
  <si>
    <t>A.LOWTH 73</t>
  </si>
  <si>
    <t>L.REVELL 73</t>
  </si>
  <si>
    <t>J.STEPHENSON 73</t>
  </si>
  <si>
    <t>C.CATLEUGH  74</t>
  </si>
  <si>
    <r>
      <t>SIR HENRY LUNN SHIELD QUALIFIER  ( CLEETHORPES G.C  8</t>
    </r>
    <r>
      <rPr>
        <b/>
        <u/>
        <vertAlign val="superscript"/>
        <sz val="10"/>
        <color theme="1"/>
        <rFont val="Times New Roman"/>
        <family val="1"/>
      </rPr>
      <t>TH</t>
    </r>
    <r>
      <rPr>
        <b/>
        <u/>
        <sz val="10"/>
        <color theme="1"/>
        <rFont val="Times New Roman"/>
        <family val="1"/>
      </rPr>
      <t xml:space="preserve"> JULY 2018)</t>
    </r>
  </si>
  <si>
    <t>* 2 PLAYERS</t>
  </si>
  <si>
    <t>ALSO  167 (B9 116)  S.SMITHSON , R.SMITHSON , P.SMITH</t>
  </si>
  <si>
    <t>SUNDAY 12TH  MAY 2019</t>
  </si>
  <si>
    <t>BARRY SKINNER (14th)</t>
  </si>
  <si>
    <t>ADAM WESTON (14th)</t>
  </si>
  <si>
    <t xml:space="preserve"> TWOS ON HOLES 2, 8 &amp; 11</t>
  </si>
  <si>
    <t>CAMERON CHAMBERLAIN (14th)</t>
  </si>
  <si>
    <t>HIDDEN HOLES = 7 + 8 +9</t>
  </si>
  <si>
    <t>IAN BARRATT (14th)</t>
  </si>
  <si>
    <t>DEAN BLAIR (14th)</t>
  </si>
  <si>
    <r>
      <t>SIR HENRY LUNN SHIELD QUALIFIER  ( BOSTON G.C  14</t>
    </r>
    <r>
      <rPr>
        <b/>
        <u/>
        <vertAlign val="superscript"/>
        <sz val="10"/>
        <color theme="1"/>
        <rFont val="Times New Roman"/>
        <family val="1"/>
      </rPr>
      <t>TH</t>
    </r>
    <r>
      <rPr>
        <b/>
        <u/>
        <sz val="10"/>
        <color theme="1"/>
        <rFont val="Times New Roman"/>
        <family val="1"/>
      </rPr>
      <t xml:space="preserve"> JULY 2019)</t>
    </r>
  </si>
  <si>
    <t>NICK FEWINGS (14th)</t>
  </si>
  <si>
    <t>MICK WHITEHOUSE (14th)</t>
  </si>
  <si>
    <t>MIKE ROWE (14th)</t>
  </si>
  <si>
    <t>S.HORNE</t>
  </si>
  <si>
    <t>85(15)</t>
  </si>
  <si>
    <t>163(114)</t>
  </si>
  <si>
    <t>A.WESTON</t>
  </si>
  <si>
    <t>91(14</t>
  </si>
  <si>
    <t>163(126)</t>
  </si>
  <si>
    <t>D.G.TROW</t>
  </si>
  <si>
    <t>83(17)</t>
  </si>
  <si>
    <t>166(116)</t>
  </si>
  <si>
    <t>ALSO  166 (B9 124)  D.BLAIR, G.HOULTON, S.WILCOX</t>
  </si>
  <si>
    <t>RICHARD TROW 71</t>
  </si>
  <si>
    <t>CAMERON CHAMBERLAIN 73</t>
  </si>
  <si>
    <t>ANDY CLARKE 76</t>
  </si>
  <si>
    <t>STEVE HORNE 76</t>
  </si>
  <si>
    <t>SHAWN FARREN 76</t>
  </si>
  <si>
    <t>GRAHAM HOULTON 76</t>
  </si>
  <si>
    <t>ADAM WESTON 76</t>
  </si>
</sst>
</file>

<file path=xl/styles.xml><?xml version="1.0" encoding="utf-8"?>
<styleSheet xmlns="http://schemas.openxmlformats.org/spreadsheetml/2006/main">
  <numFmts count="4"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_);\(&quot;£&quot;#,##0.00\)"/>
    <numFmt numFmtId="165" formatCode="&quot;£&quot;#,##0.00_);[Red]\(&quot;£&quot;#,##0.00\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u/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u/>
      <vertAlign val="superscript"/>
      <sz val="14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u/>
      <sz val="10"/>
      <color theme="1"/>
      <name val="Times New Roman"/>
      <family val="1"/>
    </font>
    <font>
      <b/>
      <u/>
      <vertAlign val="superscript"/>
      <sz val="10"/>
      <color theme="1"/>
      <name val="Times New Roman"/>
      <family val="1"/>
    </font>
    <font>
      <sz val="9.5"/>
      <color indexed="8"/>
      <name val="Arial"/>
      <family val="2"/>
    </font>
    <font>
      <sz val="9.5"/>
      <color indexed="12"/>
      <name val="Arial"/>
      <family val="2"/>
    </font>
    <font>
      <b/>
      <sz val="9.5"/>
      <color indexed="8"/>
      <name val="Arial"/>
      <family val="2"/>
    </font>
    <font>
      <b/>
      <u/>
      <sz val="9.5"/>
      <color indexed="8"/>
      <name val="Arial"/>
      <family val="2"/>
    </font>
    <font>
      <sz val="12"/>
      <name val="MS Sans Serif"/>
      <family val="2"/>
    </font>
    <font>
      <sz val="11"/>
      <color theme="4" tint="-0.49998474074526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8" fillId="0" borderId="0"/>
  </cellStyleXfs>
  <cellXfs count="43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4" fillId="0" borderId="0" xfId="0" applyFont="1"/>
    <xf numFmtId="0" fontId="5" fillId="0" borderId="0" xfId="0" applyFont="1"/>
    <xf numFmtId="8" fontId="3" fillId="0" borderId="0" xfId="0" applyNumberFormat="1" applyFont="1"/>
    <xf numFmtId="44" fontId="0" fillId="0" borderId="0" xfId="1" applyFont="1"/>
    <xf numFmtId="0" fontId="11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>
      <alignment horizontal="center"/>
    </xf>
    <xf numFmtId="0" fontId="12" fillId="0" borderId="0" xfId="0" applyNumberFormat="1" applyFont="1" applyFill="1" applyBorder="1" applyAlignment="1" applyProtection="1"/>
    <xf numFmtId="164" fontId="11" fillId="0" borderId="0" xfId="0" applyNumberFormat="1" applyFont="1" applyFill="1" applyBorder="1" applyAlignment="1" applyProtection="1">
      <alignment horizontal="center"/>
    </xf>
    <xf numFmtId="165" fontId="11" fillId="0" borderId="0" xfId="1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1" fillId="2" borderId="1" xfId="0" applyNumberFormat="1" applyFont="1" applyFill="1" applyBorder="1" applyAlignment="1" applyProtection="1"/>
    <xf numFmtId="0" fontId="11" fillId="2" borderId="1" xfId="0" applyNumberFormat="1" applyFont="1" applyFill="1" applyBorder="1" applyAlignment="1" applyProtection="1">
      <alignment horizontal="center"/>
    </xf>
    <xf numFmtId="164" fontId="11" fillId="2" borderId="1" xfId="0" applyNumberFormat="1" applyFont="1" applyFill="1" applyBorder="1" applyAlignment="1" applyProtection="1">
      <alignment horizontal="center"/>
    </xf>
    <xf numFmtId="165" fontId="11" fillId="2" borderId="1" xfId="1" applyNumberFormat="1" applyFont="1" applyFill="1" applyBorder="1" applyAlignment="1" applyProtection="1">
      <alignment horizontal="center"/>
    </xf>
    <xf numFmtId="165" fontId="11" fillId="0" borderId="0" xfId="1" applyNumberFormat="1" applyFont="1" applyFill="1" applyBorder="1" applyAlignment="1" applyProtection="1">
      <alignment horizontal="center"/>
    </xf>
    <xf numFmtId="0" fontId="15" fillId="0" borderId="0" xfId="0" applyFont="1"/>
    <xf numFmtId="0" fontId="0" fillId="0" borderId="0" xfId="0" applyAlignment="1">
      <alignment horizontal="center"/>
    </xf>
    <xf numFmtId="0" fontId="16" fillId="0" borderId="0" xfId="0" applyFont="1"/>
    <xf numFmtId="0" fontId="17" fillId="0" borderId="0" xfId="0" applyFont="1" applyBorder="1"/>
    <xf numFmtId="0" fontId="19" fillId="0" borderId="0" xfId="0" applyFont="1" applyBorder="1" applyAlignment="1">
      <alignment horizontal="center"/>
    </xf>
    <xf numFmtId="0" fontId="19" fillId="0" borderId="0" xfId="0" applyNumberFormat="1" applyFont="1" applyFill="1" applyBorder="1" applyAlignment="1" applyProtection="1"/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0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>
      <alignment horizontal="left"/>
    </xf>
    <xf numFmtId="0" fontId="19" fillId="0" borderId="0" xfId="0" applyFont="1" applyBorder="1" applyAlignment="1"/>
    <xf numFmtId="1" fontId="19" fillId="0" borderId="0" xfId="0" applyNumberFormat="1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1" fontId="20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1" fillId="0" borderId="0" xfId="0" applyFont="1"/>
  </cellXfs>
  <cellStyles count="3">
    <cellStyle name="Currency" xfId="1" builtinId="4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32</xdr:row>
      <xdr:rowOff>161925</xdr:rowOff>
    </xdr:from>
    <xdr:to>
      <xdr:col>4</xdr:col>
      <xdr:colOff>361950</xdr:colOff>
      <xdr:row>57</xdr:row>
      <xdr:rowOff>21207</xdr:rowOff>
    </xdr:to>
    <xdr:pic>
      <xdr:nvPicPr>
        <xdr:cNvPr id="2" name="Picture 1" descr="T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124450"/>
          <a:ext cx="3629025" cy="46217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442077</xdr:colOff>
      <xdr:row>42</xdr:row>
      <xdr:rowOff>152399</xdr:rowOff>
    </xdr:to>
    <xdr:pic>
      <xdr:nvPicPr>
        <xdr:cNvPr id="2" name="Picture 1" descr="Tem t 20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28477" cy="81533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476249</xdr:colOff>
      <xdr:row>47</xdr:row>
      <xdr:rowOff>85276</xdr:rowOff>
    </xdr:to>
    <xdr:pic>
      <xdr:nvPicPr>
        <xdr:cNvPr id="2" name="Picture 1" descr="Team t 20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572249" cy="90387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584200</xdr:colOff>
      <xdr:row>42</xdr:row>
      <xdr:rowOff>127000</xdr:rowOff>
    </xdr:to>
    <xdr:pic>
      <xdr:nvPicPr>
        <xdr:cNvPr id="2" name="Picture 1" descr="A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70600" cy="812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584200</xdr:colOff>
      <xdr:row>42</xdr:row>
      <xdr:rowOff>127000</xdr:rowOff>
    </xdr:to>
    <xdr:pic>
      <xdr:nvPicPr>
        <xdr:cNvPr id="3" name="Picture 2" descr="A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0" y="0"/>
          <a:ext cx="6070600" cy="812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584200</xdr:colOff>
      <xdr:row>42</xdr:row>
      <xdr:rowOff>127000</xdr:rowOff>
    </xdr:to>
    <xdr:pic>
      <xdr:nvPicPr>
        <xdr:cNvPr id="2" name="Picture 1" descr="A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70600" cy="812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5</xdr:row>
      <xdr:rowOff>0</xdr:rowOff>
    </xdr:from>
    <xdr:to>
      <xdr:col>19</xdr:col>
      <xdr:colOff>196200</xdr:colOff>
      <xdr:row>23</xdr:row>
      <xdr:rowOff>94800</xdr:rowOff>
    </xdr:to>
    <xdr:pic>
      <xdr:nvPicPr>
        <xdr:cNvPr id="2" name="Picture 1" descr="2016 winn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4525" y="1133475"/>
          <a:ext cx="2025000" cy="36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533399</xdr:colOff>
      <xdr:row>47</xdr:row>
      <xdr:rowOff>163874</xdr:rowOff>
    </xdr:to>
    <xdr:pic>
      <xdr:nvPicPr>
        <xdr:cNvPr id="2" name="Picture 1" descr="Team t 20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0800000">
          <a:off x="0" y="0"/>
          <a:ext cx="6629399" cy="91173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54103</xdr:colOff>
      <xdr:row>44</xdr:row>
      <xdr:rowOff>76201</xdr:rowOff>
    </xdr:to>
    <xdr:pic>
      <xdr:nvPicPr>
        <xdr:cNvPr id="2" name="Picture 1" descr="team t 20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6150103" cy="845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67953</xdr:colOff>
      <xdr:row>44</xdr:row>
      <xdr:rowOff>95248</xdr:rowOff>
    </xdr:to>
    <xdr:pic>
      <xdr:nvPicPr>
        <xdr:cNvPr id="2" name="Picture 1" descr="team t 200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163953" cy="84772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518260</xdr:colOff>
      <xdr:row>43</xdr:row>
      <xdr:rowOff>66673</xdr:rowOff>
    </xdr:to>
    <xdr:pic>
      <xdr:nvPicPr>
        <xdr:cNvPr id="2" name="Picture 1" descr="team t 200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04660" cy="82581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220451</xdr:colOff>
      <xdr:row>41</xdr:row>
      <xdr:rowOff>38099</xdr:rowOff>
    </xdr:to>
    <xdr:pic>
      <xdr:nvPicPr>
        <xdr:cNvPr id="2" name="Picture 1" descr="team trophy 200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706851" cy="78485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304798</xdr:colOff>
      <xdr:row>59</xdr:row>
      <xdr:rowOff>78618</xdr:rowOff>
    </xdr:to>
    <xdr:pic>
      <xdr:nvPicPr>
        <xdr:cNvPr id="2" name="Picture 1" descr="team t 200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229598" cy="113181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236031</xdr:colOff>
      <xdr:row>54</xdr:row>
      <xdr:rowOff>98164</xdr:rowOff>
    </xdr:to>
    <xdr:pic>
      <xdr:nvPicPr>
        <xdr:cNvPr id="2" name="Picture 1" descr="team t 200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51231" cy="10385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6"/>
  <sheetViews>
    <sheetView workbookViewId="0"/>
  </sheetViews>
  <sheetFormatPr defaultRowHeight="15"/>
  <cols>
    <col min="2" max="2" width="13.42578125" customWidth="1"/>
    <col min="3" max="3" width="15.5703125" customWidth="1"/>
    <col min="4" max="4" width="13.5703125" customWidth="1"/>
    <col min="6" max="6" width="12.42578125" customWidth="1"/>
  </cols>
  <sheetData>
    <row r="1" spans="1:7" ht="15.75">
      <c r="B1" s="23" t="s">
        <v>182</v>
      </c>
      <c r="C1" s="24"/>
      <c r="D1" s="24"/>
      <c r="F1" s="25"/>
    </row>
    <row r="2" spans="1:7">
      <c r="C2" s="24"/>
      <c r="D2" s="24"/>
      <c r="F2" s="25"/>
    </row>
    <row r="3" spans="1:7">
      <c r="B3" s="26" t="s">
        <v>169</v>
      </c>
      <c r="C3" s="26" t="s">
        <v>385</v>
      </c>
      <c r="D3" s="26" t="s">
        <v>170</v>
      </c>
      <c r="E3" s="26" t="s">
        <v>171</v>
      </c>
      <c r="F3" s="26" t="s">
        <v>172</v>
      </c>
    </row>
    <row r="4" spans="1:7">
      <c r="B4" s="26"/>
      <c r="C4" s="26"/>
      <c r="D4" s="26"/>
      <c r="E4" s="26"/>
      <c r="F4" s="26"/>
    </row>
    <row r="5" spans="1:7">
      <c r="A5">
        <v>2019</v>
      </c>
      <c r="B5" s="29" t="s">
        <v>482</v>
      </c>
      <c r="C5" s="29" t="s">
        <v>457</v>
      </c>
      <c r="D5" s="29" t="s">
        <v>394</v>
      </c>
      <c r="E5" s="27">
        <v>163</v>
      </c>
      <c r="F5" s="27">
        <v>45</v>
      </c>
    </row>
    <row r="6" spans="1:7">
      <c r="A6">
        <v>2018</v>
      </c>
      <c r="B6" s="29" t="s">
        <v>436</v>
      </c>
      <c r="C6" s="29" t="s">
        <v>452</v>
      </c>
      <c r="D6" s="29" t="s">
        <v>388</v>
      </c>
      <c r="E6" s="27">
        <v>157</v>
      </c>
      <c r="F6" s="27">
        <v>47</v>
      </c>
    </row>
    <row r="7" spans="1:7">
      <c r="A7">
        <v>2017</v>
      </c>
      <c r="B7" s="29" t="s">
        <v>434</v>
      </c>
      <c r="C7" s="29" t="s">
        <v>435</v>
      </c>
      <c r="D7" s="29" t="s">
        <v>436</v>
      </c>
      <c r="E7" s="27">
        <v>150</v>
      </c>
      <c r="F7" s="27">
        <v>60</v>
      </c>
      <c r="G7" s="40"/>
    </row>
    <row r="8" spans="1:7">
      <c r="A8">
        <v>2016</v>
      </c>
      <c r="B8" s="29" t="s">
        <v>390</v>
      </c>
      <c r="C8" s="29" t="s">
        <v>388</v>
      </c>
      <c r="D8" s="29" t="s">
        <v>389</v>
      </c>
      <c r="E8" s="27">
        <v>154</v>
      </c>
      <c r="F8" s="27">
        <v>52</v>
      </c>
    </row>
    <row r="9" spans="1:7">
      <c r="A9">
        <v>2015</v>
      </c>
      <c r="B9" s="29" t="s">
        <v>362</v>
      </c>
      <c r="C9" s="29" t="s">
        <v>14</v>
      </c>
      <c r="D9" s="29" t="s">
        <v>363</v>
      </c>
      <c r="E9" s="27">
        <v>154</v>
      </c>
      <c r="F9" s="27">
        <v>44</v>
      </c>
    </row>
    <row r="10" spans="1:7">
      <c r="A10">
        <v>2014</v>
      </c>
      <c r="B10" s="36" t="s">
        <v>3</v>
      </c>
      <c r="C10" s="36" t="s">
        <v>45</v>
      </c>
      <c r="D10" s="36" t="s">
        <v>5</v>
      </c>
      <c r="E10" s="35">
        <v>148</v>
      </c>
      <c r="F10" s="27">
        <v>42</v>
      </c>
    </row>
    <row r="11" spans="1:7">
      <c r="A11">
        <v>2013</v>
      </c>
      <c r="B11" s="36" t="s">
        <v>3</v>
      </c>
      <c r="C11" s="36" t="s">
        <v>4</v>
      </c>
      <c r="D11" s="36" t="s">
        <v>5</v>
      </c>
      <c r="E11" s="35">
        <v>158</v>
      </c>
      <c r="F11" s="27">
        <v>36</v>
      </c>
    </row>
    <row r="12" spans="1:7">
      <c r="A12">
        <v>2012</v>
      </c>
      <c r="B12" s="36" t="s">
        <v>137</v>
      </c>
      <c r="C12" s="36" t="s">
        <v>138</v>
      </c>
      <c r="D12" s="36" t="s">
        <v>139</v>
      </c>
      <c r="E12" s="35">
        <v>155</v>
      </c>
      <c r="F12" s="27">
        <v>37</v>
      </c>
    </row>
    <row r="13" spans="1:7">
      <c r="A13">
        <v>2011</v>
      </c>
      <c r="B13" s="29" t="s">
        <v>183</v>
      </c>
      <c r="C13" s="28" t="s">
        <v>184</v>
      </c>
      <c r="D13" s="28" t="s">
        <v>177</v>
      </c>
      <c r="E13" s="35">
        <v>163</v>
      </c>
      <c r="F13" s="27">
        <v>40</v>
      </c>
    </row>
    <row r="14" spans="1:7">
      <c r="A14">
        <v>2010</v>
      </c>
      <c r="B14" s="28" t="s">
        <v>185</v>
      </c>
      <c r="C14" s="28" t="s">
        <v>186</v>
      </c>
      <c r="D14" s="28" t="s">
        <v>187</v>
      </c>
      <c r="E14" s="35">
        <v>157</v>
      </c>
      <c r="F14" s="27">
        <v>36</v>
      </c>
    </row>
    <row r="15" spans="1:7">
      <c r="A15">
        <v>2009</v>
      </c>
      <c r="B15" s="28" t="s">
        <v>188</v>
      </c>
      <c r="C15" s="28" t="s">
        <v>189</v>
      </c>
      <c r="D15" s="28" t="s">
        <v>175</v>
      </c>
      <c r="E15" s="35">
        <v>154</v>
      </c>
      <c r="F15" s="27">
        <v>36</v>
      </c>
    </row>
    <row r="16" spans="1:7">
      <c r="A16">
        <v>2008</v>
      </c>
      <c r="B16" s="29" t="s">
        <v>183</v>
      </c>
      <c r="C16" s="28" t="s">
        <v>184</v>
      </c>
      <c r="D16" s="29" t="s">
        <v>190</v>
      </c>
      <c r="E16" s="35">
        <v>161</v>
      </c>
      <c r="F16" s="27">
        <v>36</v>
      </c>
    </row>
    <row r="17" spans="1:6">
      <c r="A17">
        <v>2007</v>
      </c>
      <c r="B17" s="30" t="s">
        <v>178</v>
      </c>
      <c r="C17" s="30" t="s">
        <v>191</v>
      </c>
      <c r="D17" s="30" t="s">
        <v>175</v>
      </c>
      <c r="E17" s="35">
        <v>156</v>
      </c>
      <c r="F17" s="27">
        <v>36</v>
      </c>
    </row>
    <row r="18" spans="1:6">
      <c r="A18">
        <v>2006</v>
      </c>
      <c r="B18" s="30" t="s">
        <v>179</v>
      </c>
      <c r="C18" s="30" t="s">
        <v>174</v>
      </c>
      <c r="D18" s="30" t="s">
        <v>192</v>
      </c>
      <c r="E18" s="35">
        <v>158</v>
      </c>
      <c r="F18" s="27">
        <v>45</v>
      </c>
    </row>
    <row r="19" spans="1:6">
      <c r="A19">
        <v>2005</v>
      </c>
      <c r="B19" s="30" t="s">
        <v>178</v>
      </c>
      <c r="C19" s="30" t="s">
        <v>213</v>
      </c>
      <c r="D19" s="30" t="s">
        <v>8</v>
      </c>
      <c r="E19" s="39">
        <v>143</v>
      </c>
      <c r="F19" s="27">
        <v>57</v>
      </c>
    </row>
    <row r="20" spans="1:6">
      <c r="A20">
        <v>2004</v>
      </c>
      <c r="B20" s="31" t="s">
        <v>179</v>
      </c>
      <c r="C20" s="30" t="s">
        <v>193</v>
      </c>
      <c r="D20" s="30" t="s">
        <v>194</v>
      </c>
      <c r="E20" s="35">
        <v>147</v>
      </c>
      <c r="F20" s="27">
        <v>48</v>
      </c>
    </row>
    <row r="21" spans="1:6">
      <c r="A21">
        <v>2003</v>
      </c>
      <c r="B21" s="31" t="s">
        <v>180</v>
      </c>
      <c r="C21" s="30" t="s">
        <v>195</v>
      </c>
      <c r="D21" s="30" t="s">
        <v>196</v>
      </c>
      <c r="E21" s="35">
        <v>151</v>
      </c>
      <c r="F21" s="27">
        <v>45</v>
      </c>
    </row>
    <row r="22" spans="1:6">
      <c r="A22">
        <v>2002</v>
      </c>
      <c r="B22" s="30" t="s">
        <v>192</v>
      </c>
      <c r="C22" s="30" t="s">
        <v>197</v>
      </c>
      <c r="D22" s="30" t="s">
        <v>174</v>
      </c>
      <c r="E22" s="35">
        <v>149</v>
      </c>
      <c r="F22" s="32">
        <v>39</v>
      </c>
    </row>
    <row r="23" spans="1:6">
      <c r="A23">
        <v>2001</v>
      </c>
      <c r="B23" s="31" t="s">
        <v>214</v>
      </c>
      <c r="C23" s="33" t="s">
        <v>216</v>
      </c>
      <c r="D23" s="33" t="s">
        <v>217</v>
      </c>
      <c r="E23" s="35"/>
      <c r="F23" s="27"/>
    </row>
    <row r="24" spans="1:6">
      <c r="A24">
        <v>2000</v>
      </c>
      <c r="B24" s="30" t="s">
        <v>173</v>
      </c>
      <c r="C24" s="30" t="s">
        <v>176</v>
      </c>
      <c r="D24" s="30" t="s">
        <v>215</v>
      </c>
      <c r="E24" s="35"/>
      <c r="F24" s="27"/>
    </row>
    <row r="25" spans="1:6">
      <c r="A25">
        <v>1999</v>
      </c>
      <c r="B25" s="29" t="s">
        <v>212</v>
      </c>
      <c r="C25" s="29" t="s">
        <v>213</v>
      </c>
      <c r="D25" s="29" t="s">
        <v>214</v>
      </c>
      <c r="E25" s="35">
        <v>142</v>
      </c>
      <c r="F25" s="27">
        <v>72</v>
      </c>
    </row>
    <row r="26" spans="1:6">
      <c r="A26">
        <v>1998</v>
      </c>
      <c r="B26" s="34" t="s">
        <v>181</v>
      </c>
      <c r="C26" s="34" t="s">
        <v>190</v>
      </c>
      <c r="D26" s="28" t="s">
        <v>198</v>
      </c>
      <c r="E26" s="35">
        <v>146</v>
      </c>
      <c r="F26" s="32">
        <v>57</v>
      </c>
    </row>
    <row r="27" spans="1:6">
      <c r="A27">
        <v>1997</v>
      </c>
      <c r="B27" s="30" t="s">
        <v>211</v>
      </c>
      <c r="C27" s="30" t="s">
        <v>3</v>
      </c>
      <c r="D27" s="30" t="s">
        <v>212</v>
      </c>
      <c r="E27" s="27"/>
      <c r="F27" s="27"/>
    </row>
    <row r="28" spans="1:6">
      <c r="A28">
        <v>1996</v>
      </c>
      <c r="B28" s="30" t="s">
        <v>208</v>
      </c>
      <c r="C28" s="30" t="s">
        <v>209</v>
      </c>
      <c r="D28" s="30" t="s">
        <v>210</v>
      </c>
      <c r="E28" s="27"/>
      <c r="F28" s="27"/>
    </row>
    <row r="29" spans="1:6">
      <c r="A29">
        <v>1995</v>
      </c>
      <c r="B29" s="30" t="s">
        <v>205</v>
      </c>
      <c r="C29" s="30" t="s">
        <v>206</v>
      </c>
      <c r="D29" s="30" t="s">
        <v>207</v>
      </c>
      <c r="E29" s="27"/>
      <c r="F29" s="27"/>
    </row>
    <row r="30" spans="1:6">
      <c r="A30">
        <v>1994</v>
      </c>
      <c r="B30" s="38" t="s">
        <v>202</v>
      </c>
      <c r="C30" s="38" t="s">
        <v>203</v>
      </c>
      <c r="D30" s="38" t="s">
        <v>204</v>
      </c>
      <c r="E30" s="37"/>
      <c r="F30" s="37"/>
    </row>
    <row r="31" spans="1:6">
      <c r="A31">
        <v>1993</v>
      </c>
      <c r="B31" s="38" t="s">
        <v>199</v>
      </c>
      <c r="C31" s="38" t="s">
        <v>200</v>
      </c>
      <c r="D31" s="38" t="s">
        <v>201</v>
      </c>
      <c r="E31" s="37">
        <v>152</v>
      </c>
      <c r="F31" s="37"/>
    </row>
    <row r="34" spans="3:7">
      <c r="C34" s="2"/>
      <c r="F34" s="2"/>
    </row>
    <row r="36" spans="3:7">
      <c r="D36" s="2"/>
      <c r="F36" s="2"/>
      <c r="G36" s="2"/>
    </row>
  </sheetData>
  <pageMargins left="0.7" right="0.7" top="0.24" bottom="0.27" header="0.17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T62"/>
  <sheetViews>
    <sheetView topLeftCell="A33" workbookViewId="0">
      <selection activeCell="G30" sqref="G30:G31"/>
    </sheetView>
  </sheetViews>
  <sheetFormatPr defaultColWidth="10" defaultRowHeight="15"/>
  <cols>
    <col min="1" max="1" width="24.5703125" style="10" customWidth="1"/>
    <col min="2" max="2" width="7" style="11" customWidth="1"/>
    <col min="3" max="3" width="8" style="11" customWidth="1"/>
    <col min="4" max="4" width="11" style="10" customWidth="1"/>
    <col min="5" max="5" width="7" style="10" customWidth="1"/>
    <col min="6" max="6" width="8" style="10" customWidth="1"/>
    <col min="7" max="254" width="10" style="10" customWidth="1"/>
    <col min="257" max="257" width="24.5703125" customWidth="1"/>
    <col min="258" max="258" width="7" customWidth="1"/>
    <col min="259" max="259" width="8" customWidth="1"/>
    <col min="260" max="260" width="11" customWidth="1"/>
    <col min="261" max="261" width="7" customWidth="1"/>
    <col min="262" max="262" width="8" customWidth="1"/>
    <col min="263" max="510" width="10" customWidth="1"/>
    <col min="513" max="513" width="24.5703125" customWidth="1"/>
    <col min="514" max="514" width="7" customWidth="1"/>
    <col min="515" max="515" width="8" customWidth="1"/>
    <col min="516" max="516" width="11" customWidth="1"/>
    <col min="517" max="517" width="7" customWidth="1"/>
    <col min="518" max="518" width="8" customWidth="1"/>
    <col min="519" max="766" width="10" customWidth="1"/>
    <col min="769" max="769" width="24.5703125" customWidth="1"/>
    <col min="770" max="770" width="7" customWidth="1"/>
    <col min="771" max="771" width="8" customWidth="1"/>
    <col min="772" max="772" width="11" customWidth="1"/>
    <col min="773" max="773" width="7" customWidth="1"/>
    <col min="774" max="774" width="8" customWidth="1"/>
    <col min="775" max="1022" width="10" customWidth="1"/>
    <col min="1025" max="1025" width="24.5703125" customWidth="1"/>
    <col min="1026" max="1026" width="7" customWidth="1"/>
    <col min="1027" max="1027" width="8" customWidth="1"/>
    <col min="1028" max="1028" width="11" customWidth="1"/>
    <col min="1029" max="1029" width="7" customWidth="1"/>
    <col min="1030" max="1030" width="8" customWidth="1"/>
    <col min="1031" max="1278" width="10" customWidth="1"/>
    <col min="1281" max="1281" width="24.5703125" customWidth="1"/>
    <col min="1282" max="1282" width="7" customWidth="1"/>
    <col min="1283" max="1283" width="8" customWidth="1"/>
    <col min="1284" max="1284" width="11" customWidth="1"/>
    <col min="1285" max="1285" width="7" customWidth="1"/>
    <col min="1286" max="1286" width="8" customWidth="1"/>
    <col min="1287" max="1534" width="10" customWidth="1"/>
    <col min="1537" max="1537" width="24.5703125" customWidth="1"/>
    <col min="1538" max="1538" width="7" customWidth="1"/>
    <col min="1539" max="1539" width="8" customWidth="1"/>
    <col min="1540" max="1540" width="11" customWidth="1"/>
    <col min="1541" max="1541" width="7" customWidth="1"/>
    <col min="1542" max="1542" width="8" customWidth="1"/>
    <col min="1543" max="1790" width="10" customWidth="1"/>
    <col min="1793" max="1793" width="24.5703125" customWidth="1"/>
    <col min="1794" max="1794" width="7" customWidth="1"/>
    <col min="1795" max="1795" width="8" customWidth="1"/>
    <col min="1796" max="1796" width="11" customWidth="1"/>
    <col min="1797" max="1797" width="7" customWidth="1"/>
    <col min="1798" max="1798" width="8" customWidth="1"/>
    <col min="1799" max="2046" width="10" customWidth="1"/>
    <col min="2049" max="2049" width="24.5703125" customWidth="1"/>
    <col min="2050" max="2050" width="7" customWidth="1"/>
    <col min="2051" max="2051" width="8" customWidth="1"/>
    <col min="2052" max="2052" width="11" customWidth="1"/>
    <col min="2053" max="2053" width="7" customWidth="1"/>
    <col min="2054" max="2054" width="8" customWidth="1"/>
    <col min="2055" max="2302" width="10" customWidth="1"/>
    <col min="2305" max="2305" width="24.5703125" customWidth="1"/>
    <col min="2306" max="2306" width="7" customWidth="1"/>
    <col min="2307" max="2307" width="8" customWidth="1"/>
    <col min="2308" max="2308" width="11" customWidth="1"/>
    <col min="2309" max="2309" width="7" customWidth="1"/>
    <col min="2310" max="2310" width="8" customWidth="1"/>
    <col min="2311" max="2558" width="10" customWidth="1"/>
    <col min="2561" max="2561" width="24.5703125" customWidth="1"/>
    <col min="2562" max="2562" width="7" customWidth="1"/>
    <col min="2563" max="2563" width="8" customWidth="1"/>
    <col min="2564" max="2564" width="11" customWidth="1"/>
    <col min="2565" max="2565" width="7" customWidth="1"/>
    <col min="2566" max="2566" width="8" customWidth="1"/>
    <col min="2567" max="2814" width="10" customWidth="1"/>
    <col min="2817" max="2817" width="24.5703125" customWidth="1"/>
    <col min="2818" max="2818" width="7" customWidth="1"/>
    <col min="2819" max="2819" width="8" customWidth="1"/>
    <col min="2820" max="2820" width="11" customWidth="1"/>
    <col min="2821" max="2821" width="7" customWidth="1"/>
    <col min="2822" max="2822" width="8" customWidth="1"/>
    <col min="2823" max="3070" width="10" customWidth="1"/>
    <col min="3073" max="3073" width="24.5703125" customWidth="1"/>
    <col min="3074" max="3074" width="7" customWidth="1"/>
    <col min="3075" max="3075" width="8" customWidth="1"/>
    <col min="3076" max="3076" width="11" customWidth="1"/>
    <col min="3077" max="3077" width="7" customWidth="1"/>
    <col min="3078" max="3078" width="8" customWidth="1"/>
    <col min="3079" max="3326" width="10" customWidth="1"/>
    <col min="3329" max="3329" width="24.5703125" customWidth="1"/>
    <col min="3330" max="3330" width="7" customWidth="1"/>
    <col min="3331" max="3331" width="8" customWidth="1"/>
    <col min="3332" max="3332" width="11" customWidth="1"/>
    <col min="3333" max="3333" width="7" customWidth="1"/>
    <col min="3334" max="3334" width="8" customWidth="1"/>
    <col min="3335" max="3582" width="10" customWidth="1"/>
    <col min="3585" max="3585" width="24.5703125" customWidth="1"/>
    <col min="3586" max="3586" width="7" customWidth="1"/>
    <col min="3587" max="3587" width="8" customWidth="1"/>
    <col min="3588" max="3588" width="11" customWidth="1"/>
    <col min="3589" max="3589" width="7" customWidth="1"/>
    <col min="3590" max="3590" width="8" customWidth="1"/>
    <col min="3591" max="3838" width="10" customWidth="1"/>
    <col min="3841" max="3841" width="24.5703125" customWidth="1"/>
    <col min="3842" max="3842" width="7" customWidth="1"/>
    <col min="3843" max="3843" width="8" customWidth="1"/>
    <col min="3844" max="3844" width="11" customWidth="1"/>
    <col min="3845" max="3845" width="7" customWidth="1"/>
    <col min="3846" max="3846" width="8" customWidth="1"/>
    <col min="3847" max="4094" width="10" customWidth="1"/>
    <col min="4097" max="4097" width="24.5703125" customWidth="1"/>
    <col min="4098" max="4098" width="7" customWidth="1"/>
    <col min="4099" max="4099" width="8" customWidth="1"/>
    <col min="4100" max="4100" width="11" customWidth="1"/>
    <col min="4101" max="4101" width="7" customWidth="1"/>
    <col min="4102" max="4102" width="8" customWidth="1"/>
    <col min="4103" max="4350" width="10" customWidth="1"/>
    <col min="4353" max="4353" width="24.5703125" customWidth="1"/>
    <col min="4354" max="4354" width="7" customWidth="1"/>
    <col min="4355" max="4355" width="8" customWidth="1"/>
    <col min="4356" max="4356" width="11" customWidth="1"/>
    <col min="4357" max="4357" width="7" customWidth="1"/>
    <col min="4358" max="4358" width="8" customWidth="1"/>
    <col min="4359" max="4606" width="10" customWidth="1"/>
    <col min="4609" max="4609" width="24.5703125" customWidth="1"/>
    <col min="4610" max="4610" width="7" customWidth="1"/>
    <col min="4611" max="4611" width="8" customWidth="1"/>
    <col min="4612" max="4612" width="11" customWidth="1"/>
    <col min="4613" max="4613" width="7" customWidth="1"/>
    <col min="4614" max="4614" width="8" customWidth="1"/>
    <col min="4615" max="4862" width="10" customWidth="1"/>
    <col min="4865" max="4865" width="24.5703125" customWidth="1"/>
    <col min="4866" max="4866" width="7" customWidth="1"/>
    <col min="4867" max="4867" width="8" customWidth="1"/>
    <col min="4868" max="4868" width="11" customWidth="1"/>
    <col min="4869" max="4869" width="7" customWidth="1"/>
    <col min="4870" max="4870" width="8" customWidth="1"/>
    <col min="4871" max="5118" width="10" customWidth="1"/>
    <col min="5121" max="5121" width="24.5703125" customWidth="1"/>
    <col min="5122" max="5122" width="7" customWidth="1"/>
    <col min="5123" max="5123" width="8" customWidth="1"/>
    <col min="5124" max="5124" width="11" customWidth="1"/>
    <col min="5125" max="5125" width="7" customWidth="1"/>
    <col min="5126" max="5126" width="8" customWidth="1"/>
    <col min="5127" max="5374" width="10" customWidth="1"/>
    <col min="5377" max="5377" width="24.5703125" customWidth="1"/>
    <col min="5378" max="5378" width="7" customWidth="1"/>
    <col min="5379" max="5379" width="8" customWidth="1"/>
    <col min="5380" max="5380" width="11" customWidth="1"/>
    <col min="5381" max="5381" width="7" customWidth="1"/>
    <col min="5382" max="5382" width="8" customWidth="1"/>
    <col min="5383" max="5630" width="10" customWidth="1"/>
    <col min="5633" max="5633" width="24.5703125" customWidth="1"/>
    <col min="5634" max="5634" width="7" customWidth="1"/>
    <col min="5635" max="5635" width="8" customWidth="1"/>
    <col min="5636" max="5636" width="11" customWidth="1"/>
    <col min="5637" max="5637" width="7" customWidth="1"/>
    <col min="5638" max="5638" width="8" customWidth="1"/>
    <col min="5639" max="5886" width="10" customWidth="1"/>
    <col min="5889" max="5889" width="24.5703125" customWidth="1"/>
    <col min="5890" max="5890" width="7" customWidth="1"/>
    <col min="5891" max="5891" width="8" customWidth="1"/>
    <col min="5892" max="5892" width="11" customWidth="1"/>
    <col min="5893" max="5893" width="7" customWidth="1"/>
    <col min="5894" max="5894" width="8" customWidth="1"/>
    <col min="5895" max="6142" width="10" customWidth="1"/>
    <col min="6145" max="6145" width="24.5703125" customWidth="1"/>
    <col min="6146" max="6146" width="7" customWidth="1"/>
    <col min="6147" max="6147" width="8" customWidth="1"/>
    <col min="6148" max="6148" width="11" customWidth="1"/>
    <col min="6149" max="6149" width="7" customWidth="1"/>
    <col min="6150" max="6150" width="8" customWidth="1"/>
    <col min="6151" max="6398" width="10" customWidth="1"/>
    <col min="6401" max="6401" width="24.5703125" customWidth="1"/>
    <col min="6402" max="6402" width="7" customWidth="1"/>
    <col min="6403" max="6403" width="8" customWidth="1"/>
    <col min="6404" max="6404" width="11" customWidth="1"/>
    <col min="6405" max="6405" width="7" customWidth="1"/>
    <col min="6406" max="6406" width="8" customWidth="1"/>
    <col min="6407" max="6654" width="10" customWidth="1"/>
    <col min="6657" max="6657" width="24.5703125" customWidth="1"/>
    <col min="6658" max="6658" width="7" customWidth="1"/>
    <col min="6659" max="6659" width="8" customWidth="1"/>
    <col min="6660" max="6660" width="11" customWidth="1"/>
    <col min="6661" max="6661" width="7" customWidth="1"/>
    <col min="6662" max="6662" width="8" customWidth="1"/>
    <col min="6663" max="6910" width="10" customWidth="1"/>
    <col min="6913" max="6913" width="24.5703125" customWidth="1"/>
    <col min="6914" max="6914" width="7" customWidth="1"/>
    <col min="6915" max="6915" width="8" customWidth="1"/>
    <col min="6916" max="6916" width="11" customWidth="1"/>
    <col min="6917" max="6917" width="7" customWidth="1"/>
    <col min="6918" max="6918" width="8" customWidth="1"/>
    <col min="6919" max="7166" width="10" customWidth="1"/>
    <col min="7169" max="7169" width="24.5703125" customWidth="1"/>
    <col min="7170" max="7170" width="7" customWidth="1"/>
    <col min="7171" max="7171" width="8" customWidth="1"/>
    <col min="7172" max="7172" width="11" customWidth="1"/>
    <col min="7173" max="7173" width="7" customWidth="1"/>
    <col min="7174" max="7174" width="8" customWidth="1"/>
    <col min="7175" max="7422" width="10" customWidth="1"/>
    <col min="7425" max="7425" width="24.5703125" customWidth="1"/>
    <col min="7426" max="7426" width="7" customWidth="1"/>
    <col min="7427" max="7427" width="8" customWidth="1"/>
    <col min="7428" max="7428" width="11" customWidth="1"/>
    <col min="7429" max="7429" width="7" customWidth="1"/>
    <col min="7430" max="7430" width="8" customWidth="1"/>
    <col min="7431" max="7678" width="10" customWidth="1"/>
    <col min="7681" max="7681" width="24.5703125" customWidth="1"/>
    <col min="7682" max="7682" width="7" customWidth="1"/>
    <col min="7683" max="7683" width="8" customWidth="1"/>
    <col min="7684" max="7684" width="11" customWidth="1"/>
    <col min="7685" max="7685" width="7" customWidth="1"/>
    <col min="7686" max="7686" width="8" customWidth="1"/>
    <col min="7687" max="7934" width="10" customWidth="1"/>
    <col min="7937" max="7937" width="24.5703125" customWidth="1"/>
    <col min="7938" max="7938" width="7" customWidth="1"/>
    <col min="7939" max="7939" width="8" customWidth="1"/>
    <col min="7940" max="7940" width="11" customWidth="1"/>
    <col min="7941" max="7941" width="7" customWidth="1"/>
    <col min="7942" max="7942" width="8" customWidth="1"/>
    <col min="7943" max="8190" width="10" customWidth="1"/>
    <col min="8193" max="8193" width="24.5703125" customWidth="1"/>
    <col min="8194" max="8194" width="7" customWidth="1"/>
    <col min="8195" max="8195" width="8" customWidth="1"/>
    <col min="8196" max="8196" width="11" customWidth="1"/>
    <col min="8197" max="8197" width="7" customWidth="1"/>
    <col min="8198" max="8198" width="8" customWidth="1"/>
    <col min="8199" max="8446" width="10" customWidth="1"/>
    <col min="8449" max="8449" width="24.5703125" customWidth="1"/>
    <col min="8450" max="8450" width="7" customWidth="1"/>
    <col min="8451" max="8451" width="8" customWidth="1"/>
    <col min="8452" max="8452" width="11" customWidth="1"/>
    <col min="8453" max="8453" width="7" customWidth="1"/>
    <col min="8454" max="8454" width="8" customWidth="1"/>
    <col min="8455" max="8702" width="10" customWidth="1"/>
    <col min="8705" max="8705" width="24.5703125" customWidth="1"/>
    <col min="8706" max="8706" width="7" customWidth="1"/>
    <col min="8707" max="8707" width="8" customWidth="1"/>
    <col min="8708" max="8708" width="11" customWidth="1"/>
    <col min="8709" max="8709" width="7" customWidth="1"/>
    <col min="8710" max="8710" width="8" customWidth="1"/>
    <col min="8711" max="8958" width="10" customWidth="1"/>
    <col min="8961" max="8961" width="24.5703125" customWidth="1"/>
    <col min="8962" max="8962" width="7" customWidth="1"/>
    <col min="8963" max="8963" width="8" customWidth="1"/>
    <col min="8964" max="8964" width="11" customWidth="1"/>
    <col min="8965" max="8965" width="7" customWidth="1"/>
    <col min="8966" max="8966" width="8" customWidth="1"/>
    <col min="8967" max="9214" width="10" customWidth="1"/>
    <col min="9217" max="9217" width="24.5703125" customWidth="1"/>
    <col min="9218" max="9218" width="7" customWidth="1"/>
    <col min="9219" max="9219" width="8" customWidth="1"/>
    <col min="9220" max="9220" width="11" customWidth="1"/>
    <col min="9221" max="9221" width="7" customWidth="1"/>
    <col min="9222" max="9222" width="8" customWidth="1"/>
    <col min="9223" max="9470" width="10" customWidth="1"/>
    <col min="9473" max="9473" width="24.5703125" customWidth="1"/>
    <col min="9474" max="9474" width="7" customWidth="1"/>
    <col min="9475" max="9475" width="8" customWidth="1"/>
    <col min="9476" max="9476" width="11" customWidth="1"/>
    <col min="9477" max="9477" width="7" customWidth="1"/>
    <col min="9478" max="9478" width="8" customWidth="1"/>
    <col min="9479" max="9726" width="10" customWidth="1"/>
    <col min="9729" max="9729" width="24.5703125" customWidth="1"/>
    <col min="9730" max="9730" width="7" customWidth="1"/>
    <col min="9731" max="9731" width="8" customWidth="1"/>
    <col min="9732" max="9732" width="11" customWidth="1"/>
    <col min="9733" max="9733" width="7" customWidth="1"/>
    <col min="9734" max="9734" width="8" customWidth="1"/>
    <col min="9735" max="9982" width="10" customWidth="1"/>
    <col min="9985" max="9985" width="24.5703125" customWidth="1"/>
    <col min="9986" max="9986" width="7" customWidth="1"/>
    <col min="9987" max="9987" width="8" customWidth="1"/>
    <col min="9988" max="9988" width="11" customWidth="1"/>
    <col min="9989" max="9989" width="7" customWidth="1"/>
    <col min="9990" max="9990" width="8" customWidth="1"/>
    <col min="9991" max="10238" width="10" customWidth="1"/>
    <col min="10241" max="10241" width="24.5703125" customWidth="1"/>
    <col min="10242" max="10242" width="7" customWidth="1"/>
    <col min="10243" max="10243" width="8" customWidth="1"/>
    <col min="10244" max="10244" width="11" customWidth="1"/>
    <col min="10245" max="10245" width="7" customWidth="1"/>
    <col min="10246" max="10246" width="8" customWidth="1"/>
    <col min="10247" max="10494" width="10" customWidth="1"/>
    <col min="10497" max="10497" width="24.5703125" customWidth="1"/>
    <col min="10498" max="10498" width="7" customWidth="1"/>
    <col min="10499" max="10499" width="8" customWidth="1"/>
    <col min="10500" max="10500" width="11" customWidth="1"/>
    <col min="10501" max="10501" width="7" customWidth="1"/>
    <col min="10502" max="10502" width="8" customWidth="1"/>
    <col min="10503" max="10750" width="10" customWidth="1"/>
    <col min="10753" max="10753" width="24.5703125" customWidth="1"/>
    <col min="10754" max="10754" width="7" customWidth="1"/>
    <col min="10755" max="10755" width="8" customWidth="1"/>
    <col min="10756" max="10756" width="11" customWidth="1"/>
    <col min="10757" max="10757" width="7" customWidth="1"/>
    <col min="10758" max="10758" width="8" customWidth="1"/>
    <col min="10759" max="11006" width="10" customWidth="1"/>
    <col min="11009" max="11009" width="24.5703125" customWidth="1"/>
    <col min="11010" max="11010" width="7" customWidth="1"/>
    <col min="11011" max="11011" width="8" customWidth="1"/>
    <col min="11012" max="11012" width="11" customWidth="1"/>
    <col min="11013" max="11013" width="7" customWidth="1"/>
    <col min="11014" max="11014" width="8" customWidth="1"/>
    <col min="11015" max="11262" width="10" customWidth="1"/>
    <col min="11265" max="11265" width="24.5703125" customWidth="1"/>
    <col min="11266" max="11266" width="7" customWidth="1"/>
    <col min="11267" max="11267" width="8" customWidth="1"/>
    <col min="11268" max="11268" width="11" customWidth="1"/>
    <col min="11269" max="11269" width="7" customWidth="1"/>
    <col min="11270" max="11270" width="8" customWidth="1"/>
    <col min="11271" max="11518" width="10" customWidth="1"/>
    <col min="11521" max="11521" width="24.5703125" customWidth="1"/>
    <col min="11522" max="11522" width="7" customWidth="1"/>
    <col min="11523" max="11523" width="8" customWidth="1"/>
    <col min="11524" max="11524" width="11" customWidth="1"/>
    <col min="11525" max="11525" width="7" customWidth="1"/>
    <col min="11526" max="11526" width="8" customWidth="1"/>
    <col min="11527" max="11774" width="10" customWidth="1"/>
    <col min="11777" max="11777" width="24.5703125" customWidth="1"/>
    <col min="11778" max="11778" width="7" customWidth="1"/>
    <col min="11779" max="11779" width="8" customWidth="1"/>
    <col min="11780" max="11780" width="11" customWidth="1"/>
    <col min="11781" max="11781" width="7" customWidth="1"/>
    <col min="11782" max="11782" width="8" customWidth="1"/>
    <col min="11783" max="12030" width="10" customWidth="1"/>
    <col min="12033" max="12033" width="24.5703125" customWidth="1"/>
    <col min="12034" max="12034" width="7" customWidth="1"/>
    <col min="12035" max="12035" width="8" customWidth="1"/>
    <col min="12036" max="12036" width="11" customWidth="1"/>
    <col min="12037" max="12037" width="7" customWidth="1"/>
    <col min="12038" max="12038" width="8" customWidth="1"/>
    <col min="12039" max="12286" width="10" customWidth="1"/>
    <col min="12289" max="12289" width="24.5703125" customWidth="1"/>
    <col min="12290" max="12290" width="7" customWidth="1"/>
    <col min="12291" max="12291" width="8" customWidth="1"/>
    <col min="12292" max="12292" width="11" customWidth="1"/>
    <col min="12293" max="12293" width="7" customWidth="1"/>
    <col min="12294" max="12294" width="8" customWidth="1"/>
    <col min="12295" max="12542" width="10" customWidth="1"/>
    <col min="12545" max="12545" width="24.5703125" customWidth="1"/>
    <col min="12546" max="12546" width="7" customWidth="1"/>
    <col min="12547" max="12547" width="8" customWidth="1"/>
    <col min="12548" max="12548" width="11" customWidth="1"/>
    <col min="12549" max="12549" width="7" customWidth="1"/>
    <col min="12550" max="12550" width="8" customWidth="1"/>
    <col min="12551" max="12798" width="10" customWidth="1"/>
    <col min="12801" max="12801" width="24.5703125" customWidth="1"/>
    <col min="12802" max="12802" width="7" customWidth="1"/>
    <col min="12803" max="12803" width="8" customWidth="1"/>
    <col min="12804" max="12804" width="11" customWidth="1"/>
    <col min="12805" max="12805" width="7" customWidth="1"/>
    <col min="12806" max="12806" width="8" customWidth="1"/>
    <col min="12807" max="13054" width="10" customWidth="1"/>
    <col min="13057" max="13057" width="24.5703125" customWidth="1"/>
    <col min="13058" max="13058" width="7" customWidth="1"/>
    <col min="13059" max="13059" width="8" customWidth="1"/>
    <col min="13060" max="13060" width="11" customWidth="1"/>
    <col min="13061" max="13061" width="7" customWidth="1"/>
    <col min="13062" max="13062" width="8" customWidth="1"/>
    <col min="13063" max="13310" width="10" customWidth="1"/>
    <col min="13313" max="13313" width="24.5703125" customWidth="1"/>
    <col min="13314" max="13314" width="7" customWidth="1"/>
    <col min="13315" max="13315" width="8" customWidth="1"/>
    <col min="13316" max="13316" width="11" customWidth="1"/>
    <col min="13317" max="13317" width="7" customWidth="1"/>
    <col min="13318" max="13318" width="8" customWidth="1"/>
    <col min="13319" max="13566" width="10" customWidth="1"/>
    <col min="13569" max="13569" width="24.5703125" customWidth="1"/>
    <col min="13570" max="13570" width="7" customWidth="1"/>
    <col min="13571" max="13571" width="8" customWidth="1"/>
    <col min="13572" max="13572" width="11" customWidth="1"/>
    <col min="13573" max="13573" width="7" customWidth="1"/>
    <col min="13574" max="13574" width="8" customWidth="1"/>
    <col min="13575" max="13822" width="10" customWidth="1"/>
    <col min="13825" max="13825" width="24.5703125" customWidth="1"/>
    <col min="13826" max="13826" width="7" customWidth="1"/>
    <col min="13827" max="13827" width="8" customWidth="1"/>
    <col min="13828" max="13828" width="11" customWidth="1"/>
    <col min="13829" max="13829" width="7" customWidth="1"/>
    <col min="13830" max="13830" width="8" customWidth="1"/>
    <col min="13831" max="14078" width="10" customWidth="1"/>
    <col min="14081" max="14081" width="24.5703125" customWidth="1"/>
    <col min="14082" max="14082" width="7" customWidth="1"/>
    <col min="14083" max="14083" width="8" customWidth="1"/>
    <col min="14084" max="14084" width="11" customWidth="1"/>
    <col min="14085" max="14085" width="7" customWidth="1"/>
    <col min="14086" max="14086" width="8" customWidth="1"/>
    <col min="14087" max="14334" width="10" customWidth="1"/>
    <col min="14337" max="14337" width="24.5703125" customWidth="1"/>
    <col min="14338" max="14338" width="7" customWidth="1"/>
    <col min="14339" max="14339" width="8" customWidth="1"/>
    <col min="14340" max="14340" width="11" customWidth="1"/>
    <col min="14341" max="14341" width="7" customWidth="1"/>
    <col min="14342" max="14342" width="8" customWidth="1"/>
    <col min="14343" max="14590" width="10" customWidth="1"/>
    <col min="14593" max="14593" width="24.5703125" customWidth="1"/>
    <col min="14594" max="14594" width="7" customWidth="1"/>
    <col min="14595" max="14595" width="8" customWidth="1"/>
    <col min="14596" max="14596" width="11" customWidth="1"/>
    <col min="14597" max="14597" width="7" customWidth="1"/>
    <col min="14598" max="14598" width="8" customWidth="1"/>
    <col min="14599" max="14846" width="10" customWidth="1"/>
    <col min="14849" max="14849" width="24.5703125" customWidth="1"/>
    <col min="14850" max="14850" width="7" customWidth="1"/>
    <col min="14851" max="14851" width="8" customWidth="1"/>
    <col min="14852" max="14852" width="11" customWidth="1"/>
    <col min="14853" max="14853" width="7" customWidth="1"/>
    <col min="14854" max="14854" width="8" customWidth="1"/>
    <col min="14855" max="15102" width="10" customWidth="1"/>
    <col min="15105" max="15105" width="24.5703125" customWidth="1"/>
    <col min="15106" max="15106" width="7" customWidth="1"/>
    <col min="15107" max="15107" width="8" customWidth="1"/>
    <col min="15108" max="15108" width="11" customWidth="1"/>
    <col min="15109" max="15109" width="7" customWidth="1"/>
    <col min="15110" max="15110" width="8" customWidth="1"/>
    <col min="15111" max="15358" width="10" customWidth="1"/>
    <col min="15361" max="15361" width="24.5703125" customWidth="1"/>
    <col min="15362" max="15362" width="7" customWidth="1"/>
    <col min="15363" max="15363" width="8" customWidth="1"/>
    <col min="15364" max="15364" width="11" customWidth="1"/>
    <col min="15365" max="15365" width="7" customWidth="1"/>
    <col min="15366" max="15366" width="8" customWidth="1"/>
    <col min="15367" max="15614" width="10" customWidth="1"/>
    <col min="15617" max="15617" width="24.5703125" customWidth="1"/>
    <col min="15618" max="15618" width="7" customWidth="1"/>
    <col min="15619" max="15619" width="8" customWidth="1"/>
    <col min="15620" max="15620" width="11" customWidth="1"/>
    <col min="15621" max="15621" width="7" customWidth="1"/>
    <col min="15622" max="15622" width="8" customWidth="1"/>
    <col min="15623" max="15870" width="10" customWidth="1"/>
    <col min="15873" max="15873" width="24.5703125" customWidth="1"/>
    <col min="15874" max="15874" width="7" customWidth="1"/>
    <col min="15875" max="15875" width="8" customWidth="1"/>
    <col min="15876" max="15876" width="11" customWidth="1"/>
    <col min="15877" max="15877" width="7" customWidth="1"/>
    <col min="15878" max="15878" width="8" customWidth="1"/>
    <col min="15879" max="16126" width="10" customWidth="1"/>
    <col min="16129" max="16129" width="24.5703125" customWidth="1"/>
    <col min="16130" max="16130" width="7" customWidth="1"/>
    <col min="16131" max="16131" width="8" customWidth="1"/>
    <col min="16132" max="16132" width="11" customWidth="1"/>
    <col min="16133" max="16133" width="7" customWidth="1"/>
    <col min="16134" max="16134" width="8" customWidth="1"/>
    <col min="16135" max="16382" width="10" customWidth="1"/>
  </cols>
  <sheetData>
    <row r="1" spans="1:7">
      <c r="A1" s="10" t="s">
        <v>0</v>
      </c>
      <c r="C1" s="11" t="s">
        <v>74</v>
      </c>
    </row>
    <row r="3" spans="1:7">
      <c r="A3" s="10" t="s">
        <v>75</v>
      </c>
      <c r="B3" s="11" t="s">
        <v>76</v>
      </c>
      <c r="C3" s="11" t="s">
        <v>77</v>
      </c>
      <c r="D3" s="10" t="s">
        <v>78</v>
      </c>
      <c r="E3" s="11" t="s">
        <v>79</v>
      </c>
      <c r="F3" s="11" t="s">
        <v>80</v>
      </c>
      <c r="G3" s="11" t="s">
        <v>81</v>
      </c>
    </row>
    <row r="4" spans="1:7">
      <c r="B4" s="11" t="s">
        <v>82</v>
      </c>
      <c r="C4" s="11" t="s">
        <v>83</v>
      </c>
      <c r="E4" s="11" t="s">
        <v>84</v>
      </c>
      <c r="F4" s="11" t="s">
        <v>85</v>
      </c>
      <c r="G4" s="11" t="s">
        <v>85</v>
      </c>
    </row>
    <row r="5" spans="1:7">
      <c r="A5" s="12" t="s">
        <v>86</v>
      </c>
    </row>
    <row r="6" spans="1:7">
      <c r="A6" s="10" t="s">
        <v>87</v>
      </c>
      <c r="B6" s="11">
        <v>76</v>
      </c>
      <c r="D6" s="11"/>
      <c r="F6" s="11"/>
      <c r="G6" s="13"/>
    </row>
    <row r="7" spans="1:7">
      <c r="A7" s="10" t="s">
        <v>88</v>
      </c>
      <c r="B7" s="11">
        <v>76</v>
      </c>
      <c r="D7" s="11"/>
      <c r="G7" s="13"/>
    </row>
    <row r="8" spans="1:7">
      <c r="A8" s="10" t="s">
        <v>89</v>
      </c>
      <c r="C8" s="11">
        <v>15</v>
      </c>
      <c r="D8" s="11"/>
      <c r="E8" s="10" t="s">
        <v>90</v>
      </c>
      <c r="F8" s="14">
        <v>2.75</v>
      </c>
      <c r="G8" s="13"/>
    </row>
    <row r="9" spans="1:7">
      <c r="A9" s="15" t="s">
        <v>91</v>
      </c>
      <c r="B9" s="16">
        <f>SUM(B6+B7+C8)</f>
        <v>167</v>
      </c>
      <c r="D9" s="17"/>
    </row>
    <row r="10" spans="1:7">
      <c r="A10" s="12" t="s">
        <v>92</v>
      </c>
    </row>
    <row r="11" spans="1:7">
      <c r="A11" s="18" t="s">
        <v>93</v>
      </c>
      <c r="B11" s="19"/>
      <c r="C11" s="19">
        <v>16</v>
      </c>
      <c r="D11" s="19" t="s">
        <v>94</v>
      </c>
      <c r="E11" s="18"/>
      <c r="F11" s="18"/>
      <c r="G11" s="20">
        <v>8.1999999999999993</v>
      </c>
    </row>
    <row r="12" spans="1:7">
      <c r="A12" s="18" t="s">
        <v>95</v>
      </c>
      <c r="B12" s="19">
        <v>69</v>
      </c>
      <c r="C12" s="19"/>
      <c r="D12" s="19" t="s">
        <v>94</v>
      </c>
      <c r="E12" s="18"/>
      <c r="F12" s="18"/>
      <c r="G12" s="20">
        <v>8.1999999999999993</v>
      </c>
    </row>
    <row r="13" spans="1:7">
      <c r="A13" s="18" t="s">
        <v>96</v>
      </c>
      <c r="B13" s="19">
        <v>69</v>
      </c>
      <c r="C13" s="19"/>
      <c r="D13" s="19" t="s">
        <v>94</v>
      </c>
      <c r="E13" s="18"/>
      <c r="F13" s="18"/>
      <c r="G13" s="20">
        <v>8.1999999999999993</v>
      </c>
    </row>
    <row r="14" spans="1:7">
      <c r="A14" s="15" t="s">
        <v>91</v>
      </c>
      <c r="B14" s="16">
        <f>SUM(C11+B12+B13)</f>
        <v>154</v>
      </c>
      <c r="D14" s="17"/>
    </row>
    <row r="15" spans="1:7">
      <c r="A15" s="15"/>
      <c r="B15" s="16"/>
    </row>
    <row r="16" spans="1:7">
      <c r="A16" s="12" t="s">
        <v>97</v>
      </c>
    </row>
    <row r="17" spans="1:7">
      <c r="A17" s="18" t="s">
        <v>98</v>
      </c>
      <c r="B17" s="19"/>
      <c r="C17" s="19">
        <v>14</v>
      </c>
      <c r="D17" s="19" t="s">
        <v>99</v>
      </c>
      <c r="E17" s="18"/>
      <c r="F17" s="18"/>
      <c r="G17" s="21">
        <v>4.9000000000000004</v>
      </c>
    </row>
    <row r="18" spans="1:7">
      <c r="A18" s="18" t="s">
        <v>100</v>
      </c>
      <c r="B18" s="19">
        <v>69</v>
      </c>
      <c r="C18" s="19"/>
      <c r="D18" s="19" t="s">
        <v>99</v>
      </c>
      <c r="E18" s="18"/>
      <c r="F18" s="18"/>
      <c r="G18" s="21">
        <v>4.9000000000000004</v>
      </c>
    </row>
    <row r="19" spans="1:7">
      <c r="A19" s="18" t="s">
        <v>101</v>
      </c>
      <c r="B19" s="19">
        <v>74</v>
      </c>
      <c r="C19" s="19"/>
      <c r="D19" s="19" t="s">
        <v>99</v>
      </c>
      <c r="E19" s="18"/>
      <c r="F19" s="18"/>
      <c r="G19" s="21">
        <v>4.9000000000000004</v>
      </c>
    </row>
    <row r="20" spans="1:7">
      <c r="A20" s="15" t="s">
        <v>91</v>
      </c>
      <c r="B20" s="16">
        <f>SUM(C17+B18+B19)</f>
        <v>157</v>
      </c>
    </row>
    <row r="21" spans="1:7">
      <c r="A21" s="12" t="s">
        <v>102</v>
      </c>
    </row>
    <row r="22" spans="1:7">
      <c r="A22" s="10" t="s">
        <v>103</v>
      </c>
      <c r="B22" s="11">
        <v>74</v>
      </c>
    </row>
    <row r="23" spans="1:7">
      <c r="A23" s="10" t="s">
        <v>104</v>
      </c>
      <c r="B23" s="11">
        <v>78</v>
      </c>
      <c r="F23" s="11"/>
    </row>
    <row r="24" spans="1:7">
      <c r="A24" s="10" t="s">
        <v>105</v>
      </c>
      <c r="C24" s="11" t="s">
        <v>106</v>
      </c>
    </row>
    <row r="25" spans="1:7">
      <c r="A25" s="15" t="s">
        <v>91</v>
      </c>
      <c r="B25" s="16" t="e">
        <f>SUM(B22+B23+#REF!)</f>
        <v>#REF!</v>
      </c>
    </row>
    <row r="26" spans="1:7">
      <c r="A26" s="12" t="s">
        <v>107</v>
      </c>
    </row>
    <row r="27" spans="1:7">
      <c r="A27" s="10" t="s">
        <v>108</v>
      </c>
      <c r="B27" s="11">
        <v>80</v>
      </c>
    </row>
    <row r="28" spans="1:7">
      <c r="A28" s="10" t="s">
        <v>109</v>
      </c>
      <c r="B28" s="11">
        <v>80</v>
      </c>
    </row>
    <row r="29" spans="1:7">
      <c r="A29" s="10" t="s">
        <v>110</v>
      </c>
      <c r="C29" s="11">
        <v>16</v>
      </c>
    </row>
    <row r="30" spans="1:7">
      <c r="A30" s="15" t="s">
        <v>91</v>
      </c>
      <c r="B30" s="16">
        <f>SUM(B27+B28+C29)</f>
        <v>176</v>
      </c>
    </row>
    <row r="31" spans="1:7">
      <c r="A31" s="12" t="s">
        <v>111</v>
      </c>
    </row>
    <row r="32" spans="1:7">
      <c r="A32" s="10" t="s">
        <v>112</v>
      </c>
      <c r="B32" s="11">
        <v>79</v>
      </c>
      <c r="F32" s="11"/>
    </row>
    <row r="33" spans="1:7">
      <c r="A33" s="10" t="s">
        <v>113</v>
      </c>
      <c r="B33" s="11">
        <v>73</v>
      </c>
      <c r="F33" s="11"/>
    </row>
    <row r="34" spans="1:7">
      <c r="A34" s="10" t="s">
        <v>114</v>
      </c>
      <c r="C34" s="11">
        <v>16</v>
      </c>
      <c r="F34" s="13"/>
    </row>
    <row r="35" spans="1:7">
      <c r="A35" s="15" t="s">
        <v>91</v>
      </c>
      <c r="B35" s="16">
        <f>SUM(B32+B33+C34)</f>
        <v>168</v>
      </c>
    </row>
    <row r="36" spans="1:7">
      <c r="A36" s="12" t="s">
        <v>115</v>
      </c>
    </row>
    <row r="37" spans="1:7">
      <c r="A37" s="10" t="s">
        <v>116</v>
      </c>
      <c r="B37" s="11">
        <v>72</v>
      </c>
    </row>
    <row r="38" spans="1:7">
      <c r="A38" s="10" t="s">
        <v>117</v>
      </c>
      <c r="C38" s="11">
        <v>16</v>
      </c>
    </row>
    <row r="39" spans="1:7">
      <c r="A39" s="10" t="s">
        <v>118</v>
      </c>
      <c r="B39" s="11">
        <v>78</v>
      </c>
      <c r="F39" s="13"/>
    </row>
    <row r="40" spans="1:7">
      <c r="A40" s="15" t="s">
        <v>91</v>
      </c>
      <c r="B40" s="16">
        <f>SUM(B37+C38+B39)</f>
        <v>166</v>
      </c>
    </row>
    <row r="41" spans="1:7">
      <c r="A41" s="12" t="s">
        <v>119</v>
      </c>
    </row>
    <row r="42" spans="1:7">
      <c r="A42" s="10" t="s">
        <v>120</v>
      </c>
      <c r="C42" s="11">
        <v>15</v>
      </c>
    </row>
    <row r="43" spans="1:7">
      <c r="A43" s="10" t="s">
        <v>121</v>
      </c>
      <c r="B43" s="11">
        <v>77</v>
      </c>
    </row>
    <row r="44" spans="1:7">
      <c r="A44" s="10" t="s">
        <v>122</v>
      </c>
      <c r="B44" s="11">
        <v>75</v>
      </c>
    </row>
    <row r="45" spans="1:7">
      <c r="A45" s="15" t="s">
        <v>91</v>
      </c>
      <c r="B45" s="16">
        <f>SUM(C42+B43+B44)</f>
        <v>167</v>
      </c>
    </row>
    <row r="46" spans="1:7">
      <c r="A46" s="12" t="s">
        <v>123</v>
      </c>
    </row>
    <row r="47" spans="1:7">
      <c r="A47" s="18" t="s">
        <v>124</v>
      </c>
      <c r="B47" s="19">
        <v>71</v>
      </c>
      <c r="C47" s="19"/>
      <c r="D47" s="18" t="s">
        <v>125</v>
      </c>
      <c r="E47" s="18"/>
      <c r="F47" s="18"/>
      <c r="G47" s="21">
        <v>3.2</v>
      </c>
    </row>
    <row r="48" spans="1:7">
      <c r="A48" s="18" t="s">
        <v>126</v>
      </c>
      <c r="B48" s="19"/>
      <c r="C48" s="19">
        <v>16</v>
      </c>
      <c r="D48" s="18" t="s">
        <v>125</v>
      </c>
      <c r="E48" s="18"/>
      <c r="F48" s="18"/>
      <c r="G48" s="21">
        <v>3.2</v>
      </c>
    </row>
    <row r="49" spans="1:7">
      <c r="A49" s="18" t="s">
        <v>127</v>
      </c>
      <c r="B49" s="19">
        <v>75</v>
      </c>
      <c r="C49" s="19"/>
      <c r="D49" s="18" t="s">
        <v>125</v>
      </c>
      <c r="E49" s="18" t="s">
        <v>90</v>
      </c>
      <c r="F49" s="21">
        <v>2.75</v>
      </c>
      <c r="G49" s="21">
        <v>3.2</v>
      </c>
    </row>
    <row r="50" spans="1:7">
      <c r="A50" s="15" t="s">
        <v>91</v>
      </c>
      <c r="B50" s="16">
        <f>SUM(B47+C48+B49)</f>
        <v>162</v>
      </c>
    </row>
    <row r="51" spans="1:7">
      <c r="A51" s="12" t="s">
        <v>128</v>
      </c>
    </row>
    <row r="52" spans="1:7">
      <c r="A52" s="10" t="s">
        <v>129</v>
      </c>
      <c r="C52" s="11">
        <v>21</v>
      </c>
      <c r="E52" s="10" t="s">
        <v>90</v>
      </c>
      <c r="F52" s="22">
        <v>2.75</v>
      </c>
    </row>
    <row r="53" spans="1:7">
      <c r="A53" s="10" t="s">
        <v>130</v>
      </c>
      <c r="B53" s="11">
        <v>72</v>
      </c>
    </row>
    <row r="54" spans="1:7">
      <c r="A54" s="10" t="s">
        <v>131</v>
      </c>
      <c r="B54" s="11">
        <v>81</v>
      </c>
    </row>
    <row r="55" spans="1:7">
      <c r="A55" s="15" t="s">
        <v>91</v>
      </c>
      <c r="B55" s="16">
        <f>SUM(C52+B53+B54)</f>
        <v>174</v>
      </c>
    </row>
    <row r="56" spans="1:7">
      <c r="A56" s="12" t="s">
        <v>132</v>
      </c>
    </row>
    <row r="57" spans="1:7">
      <c r="A57" s="10" t="s">
        <v>133</v>
      </c>
      <c r="B57" s="11">
        <v>74</v>
      </c>
    </row>
    <row r="58" spans="1:7">
      <c r="A58" s="10" t="s">
        <v>134</v>
      </c>
      <c r="C58" s="11">
        <v>19</v>
      </c>
    </row>
    <row r="59" spans="1:7">
      <c r="A59" s="10" t="s">
        <v>135</v>
      </c>
      <c r="B59" s="11">
        <v>80</v>
      </c>
    </row>
    <row r="60" spans="1:7">
      <c r="A60" s="15" t="s">
        <v>91</v>
      </c>
      <c r="B60" s="16">
        <f>SUM(B57+C58+B59)</f>
        <v>173</v>
      </c>
    </row>
    <row r="61" spans="1:7">
      <c r="B61" s="10"/>
      <c r="C61" s="10"/>
      <c r="E61" s="11"/>
      <c r="F61" s="11"/>
      <c r="G61" s="11"/>
    </row>
    <row r="62" spans="1:7">
      <c r="B62" s="10"/>
      <c r="C62" s="10"/>
      <c r="E62" s="11"/>
      <c r="F62" s="11"/>
      <c r="G62" s="1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40" sqref="K40"/>
    </sheetView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33" sqref="J33"/>
    </sheetView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topLeftCell="A9" workbookViewId="0">
      <selection activeCell="O31" sqref="O31"/>
    </sheetView>
  </sheetViews>
  <sheetFormatPr defaultRowHeight="1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topLeftCell="A3" workbookViewId="0">
      <selection activeCell="O27" sqref="O27"/>
    </sheetView>
  </sheetViews>
  <sheetFormatPr defaultRowHeight="1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15" sqref="O15"/>
    </sheetView>
  </sheetViews>
  <sheetFormatPr defaultRowHeight="1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topLeftCell="A3" workbookViewId="0">
      <selection activeCell="N32" sqref="N32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56"/>
  <sheetViews>
    <sheetView tabSelected="1" workbookViewId="0">
      <selection activeCell="J10" sqref="J10"/>
    </sheetView>
  </sheetViews>
  <sheetFormatPr defaultRowHeight="15"/>
  <cols>
    <col min="1" max="1" width="6.7109375" customWidth="1"/>
    <col min="2" max="2" width="15.85546875" bestFit="1" customWidth="1"/>
    <col min="3" max="3" width="6" customWidth="1"/>
    <col min="4" max="4" width="13.5703125" customWidth="1"/>
    <col min="5" max="5" width="3.140625" customWidth="1"/>
    <col min="6" max="6" width="11.5703125" customWidth="1"/>
    <col min="7" max="7" width="5.28515625" customWidth="1"/>
    <col min="8" max="8" width="2.28515625" customWidth="1"/>
    <col min="9" max="9" width="8.85546875" customWidth="1"/>
    <col min="10" max="10" width="7.28515625" customWidth="1"/>
  </cols>
  <sheetData>
    <row r="1" spans="1:11" ht="18.75">
      <c r="E1" s="1" t="s">
        <v>0</v>
      </c>
    </row>
    <row r="2" spans="1:11" ht="18.75">
      <c r="A2" s="4"/>
    </row>
    <row r="3" spans="1:11" ht="18.75">
      <c r="E3" s="1" t="s">
        <v>470</v>
      </c>
    </row>
    <row r="4" spans="1:11">
      <c r="A4" s="3"/>
    </row>
    <row r="5" spans="1:11">
      <c r="A5" s="3"/>
    </row>
    <row r="6" spans="1:11" ht="16.5">
      <c r="A6" s="2" t="s">
        <v>2</v>
      </c>
      <c r="B6" t="s">
        <v>394</v>
      </c>
      <c r="C6">
        <v>72</v>
      </c>
      <c r="D6" s="2" t="s">
        <v>482</v>
      </c>
      <c r="E6" s="2">
        <v>76</v>
      </c>
      <c r="F6" s="2" t="s">
        <v>457</v>
      </c>
      <c r="G6" s="2" t="s">
        <v>483</v>
      </c>
      <c r="I6" s="41" t="s">
        <v>484</v>
      </c>
      <c r="J6" s="8">
        <f>SUM(A40*50/100)</f>
        <v>7.5</v>
      </c>
      <c r="K6" t="s">
        <v>54</v>
      </c>
    </row>
    <row r="7" spans="1:11">
      <c r="A7" s="2"/>
    </row>
    <row r="8" spans="1:11" ht="16.5">
      <c r="A8" s="2" t="s">
        <v>7</v>
      </c>
      <c r="B8" s="2" t="s">
        <v>389</v>
      </c>
      <c r="C8" s="2">
        <v>73</v>
      </c>
      <c r="D8" s="2" t="s">
        <v>485</v>
      </c>
      <c r="E8" s="2">
        <v>76</v>
      </c>
      <c r="F8" s="2" t="s">
        <v>45</v>
      </c>
      <c r="G8" s="2" t="s">
        <v>486</v>
      </c>
      <c r="I8" s="41" t="s">
        <v>487</v>
      </c>
      <c r="J8" s="8">
        <f>SUM(A40*30/100)</f>
        <v>4.5</v>
      </c>
      <c r="K8" t="s">
        <v>54</v>
      </c>
    </row>
    <row r="9" spans="1:11">
      <c r="A9" s="2"/>
    </row>
    <row r="10" spans="1:11" ht="16.5">
      <c r="A10" s="2" t="s">
        <v>13</v>
      </c>
      <c r="B10" t="s">
        <v>452</v>
      </c>
      <c r="C10" s="2">
        <v>71</v>
      </c>
      <c r="D10" s="2" t="s">
        <v>175</v>
      </c>
      <c r="E10" s="2">
        <v>78</v>
      </c>
      <c r="F10" s="2" t="s">
        <v>488</v>
      </c>
      <c r="G10" s="2" t="s">
        <v>489</v>
      </c>
      <c r="I10" s="2" t="s">
        <v>490</v>
      </c>
      <c r="J10" s="8">
        <f>SUM(A40*20/100)</f>
        <v>3</v>
      </c>
      <c r="K10" t="s">
        <v>54</v>
      </c>
    </row>
    <row r="11" spans="1:11">
      <c r="A11" s="2"/>
    </row>
    <row r="12" spans="1:11">
      <c r="A12" s="2" t="s">
        <v>491</v>
      </c>
    </row>
    <row r="13" spans="1:11">
      <c r="A13" s="2"/>
    </row>
    <row r="14" spans="1:11">
      <c r="A14" s="2" t="s">
        <v>475</v>
      </c>
    </row>
    <row r="15" spans="1:11">
      <c r="A15" s="2"/>
    </row>
    <row r="16" spans="1:11">
      <c r="A16" s="2"/>
    </row>
    <row r="17" spans="1:9">
      <c r="A17" s="2"/>
    </row>
    <row r="18" spans="1:9">
      <c r="A18" s="5" t="s">
        <v>61</v>
      </c>
      <c r="B18" s="9">
        <f>SUM(A40*3*0.25)</f>
        <v>11.25</v>
      </c>
      <c r="F18" s="5" t="s">
        <v>55</v>
      </c>
      <c r="I18" s="9">
        <f>SUM(A40*3*0.25)</f>
        <v>11.25</v>
      </c>
    </row>
    <row r="19" spans="1:9">
      <c r="A19" s="2"/>
    </row>
    <row r="20" spans="1:9" ht="16.5">
      <c r="A20" s="2" t="s">
        <v>473</v>
      </c>
      <c r="F20" s="2" t="s">
        <v>23</v>
      </c>
    </row>
    <row r="21" spans="1:9">
      <c r="A21" s="2"/>
      <c r="F21" s="2"/>
    </row>
    <row r="22" spans="1:9">
      <c r="A22" s="2"/>
      <c r="F22" s="2" t="s">
        <v>471</v>
      </c>
    </row>
    <row r="23" spans="1:9">
      <c r="A23" s="2"/>
      <c r="F23" s="2" t="s">
        <v>472</v>
      </c>
    </row>
    <row r="24" spans="1:9">
      <c r="A24" s="2"/>
      <c r="F24" s="2" t="s">
        <v>474</v>
      </c>
      <c r="I24" s="2"/>
    </row>
    <row r="25" spans="1:9">
      <c r="A25" s="2"/>
      <c r="F25" s="2" t="s">
        <v>476</v>
      </c>
    </row>
    <row r="26" spans="1:9">
      <c r="A26" s="2"/>
      <c r="F26" s="2" t="s">
        <v>477</v>
      </c>
    </row>
    <row r="27" spans="1:9">
      <c r="A27" s="2"/>
      <c r="F27" s="2" t="s">
        <v>479</v>
      </c>
    </row>
    <row r="28" spans="1:9">
      <c r="A28" s="2"/>
      <c r="F28" s="2" t="s">
        <v>480</v>
      </c>
    </row>
    <row r="29" spans="1:9">
      <c r="A29" s="2"/>
      <c r="F29" s="2" t="s">
        <v>481</v>
      </c>
    </row>
    <row r="30" spans="1:9">
      <c r="A30" s="2">
        <v>0</v>
      </c>
      <c r="B30" t="s">
        <v>62</v>
      </c>
      <c r="G30">
        <v>8</v>
      </c>
      <c r="I30" t="s">
        <v>64</v>
      </c>
    </row>
    <row r="31" spans="1:9">
      <c r="A31" s="2"/>
    </row>
    <row r="32" spans="1:9">
      <c r="A32" t="s">
        <v>433</v>
      </c>
      <c r="C32" s="8">
        <f>IFERROR(B18/A30,0)</f>
        <v>0</v>
      </c>
      <c r="F32" t="s">
        <v>63</v>
      </c>
      <c r="I32" s="8">
        <f>IFERROR(I18/G30,0)</f>
        <v>1.40625</v>
      </c>
    </row>
    <row r="33" spans="1:2">
      <c r="A33" s="2"/>
    </row>
    <row r="34" spans="1:2">
      <c r="A34" s="2"/>
    </row>
    <row r="35" spans="1:2">
      <c r="A35" s="2"/>
    </row>
    <row r="36" spans="1:2">
      <c r="A36" s="2"/>
    </row>
    <row r="37" spans="1:2">
      <c r="A37" s="2"/>
    </row>
    <row r="38" spans="1:2">
      <c r="A38" s="2"/>
    </row>
    <row r="39" spans="1:2">
      <c r="A39" s="2"/>
    </row>
    <row r="40" spans="1:2">
      <c r="A40" s="42">
        <v>15</v>
      </c>
      <c r="B40" s="42" t="s">
        <v>53</v>
      </c>
    </row>
    <row r="41" spans="1:2">
      <c r="A41" s="2"/>
    </row>
    <row r="42" spans="1:2">
      <c r="A42" s="6"/>
    </row>
    <row r="43" spans="1:2" ht="16.5">
      <c r="A43" s="7" t="s">
        <v>478</v>
      </c>
    </row>
    <row r="44" spans="1:2">
      <c r="A44" s="2" t="s">
        <v>33</v>
      </c>
    </row>
    <row r="45" spans="1:2">
      <c r="A45" s="2"/>
    </row>
    <row r="46" spans="1:2">
      <c r="A46" s="2" t="s">
        <v>492</v>
      </c>
    </row>
    <row r="47" spans="1:2">
      <c r="A47" s="2" t="s">
        <v>493</v>
      </c>
    </row>
    <row r="48" spans="1:2">
      <c r="A48" s="2" t="s">
        <v>494</v>
      </c>
    </row>
    <row r="49" spans="1:3">
      <c r="A49" s="2"/>
    </row>
    <row r="50" spans="1:3">
      <c r="A50" s="2"/>
    </row>
    <row r="51" spans="1:3">
      <c r="A51" s="2" t="s">
        <v>37</v>
      </c>
    </row>
    <row r="52" spans="1:3">
      <c r="A52" s="2" t="s">
        <v>495</v>
      </c>
    </row>
    <row r="53" spans="1:3">
      <c r="A53" s="2" t="s">
        <v>496</v>
      </c>
    </row>
    <row r="54" spans="1:3">
      <c r="A54" s="2" t="s">
        <v>497</v>
      </c>
    </row>
    <row r="55" spans="1:3">
      <c r="A55" s="2" t="s">
        <v>498</v>
      </c>
      <c r="C55" t="str">
        <f>UPPER(A55)</f>
        <v>ADAM WESTON 76</v>
      </c>
    </row>
    <row r="56" spans="1:3">
      <c r="A56" s="2"/>
    </row>
  </sheetData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28"/>
  <sheetViews>
    <sheetView topLeftCell="A96" workbookViewId="0">
      <selection activeCell="D34" sqref="D34"/>
    </sheetView>
  </sheetViews>
  <sheetFormatPr defaultRowHeight="15"/>
  <cols>
    <col min="1" max="1" width="28.42578125" customWidth="1"/>
    <col min="2" max="2" width="13.85546875" customWidth="1"/>
  </cols>
  <sheetData>
    <row r="1" spans="1:6">
      <c r="A1" t="s">
        <v>0</v>
      </c>
      <c r="E1" t="s">
        <v>218</v>
      </c>
    </row>
    <row r="3" spans="1:6">
      <c r="A3" t="s">
        <v>75</v>
      </c>
      <c r="B3" t="s">
        <v>219</v>
      </c>
      <c r="C3" t="s">
        <v>220</v>
      </c>
      <c r="D3" t="s">
        <v>76</v>
      </c>
      <c r="E3" t="s">
        <v>77</v>
      </c>
      <c r="F3" t="s">
        <v>221</v>
      </c>
    </row>
    <row r="4" spans="1:6">
      <c r="B4" t="s">
        <v>222</v>
      </c>
      <c r="C4" t="s">
        <v>223</v>
      </c>
      <c r="D4" t="s">
        <v>82</v>
      </c>
      <c r="E4" t="s">
        <v>83</v>
      </c>
      <c r="F4" t="s">
        <v>82</v>
      </c>
    </row>
    <row r="5" spans="1:6">
      <c r="A5" t="s">
        <v>224</v>
      </c>
    </row>
    <row r="6" spans="1:6">
      <c r="A6" t="s">
        <v>225</v>
      </c>
      <c r="B6" t="s">
        <v>226</v>
      </c>
      <c r="C6" t="s">
        <v>227</v>
      </c>
      <c r="D6">
        <v>69</v>
      </c>
      <c r="E6">
        <v>13</v>
      </c>
    </row>
    <row r="7" spans="1:6">
      <c r="A7" t="s">
        <v>228</v>
      </c>
      <c r="B7" t="s">
        <v>229</v>
      </c>
      <c r="C7" t="s">
        <v>227</v>
      </c>
      <c r="D7">
        <v>72</v>
      </c>
      <c r="E7">
        <v>15</v>
      </c>
    </row>
    <row r="8" spans="1:6">
      <c r="A8" t="s">
        <v>95</v>
      </c>
      <c r="B8" t="s">
        <v>230</v>
      </c>
      <c r="C8" t="s">
        <v>227</v>
      </c>
      <c r="D8">
        <v>77</v>
      </c>
      <c r="E8">
        <v>17</v>
      </c>
    </row>
    <row r="9" spans="1:6">
      <c r="A9" t="s">
        <v>91</v>
      </c>
      <c r="D9">
        <v>158</v>
      </c>
    </row>
    <row r="10" spans="1:6">
      <c r="A10" t="s">
        <v>231</v>
      </c>
    </row>
    <row r="11" spans="1:6">
      <c r="A11" t="s">
        <v>232</v>
      </c>
      <c r="B11" t="s">
        <v>233</v>
      </c>
      <c r="C11" t="s">
        <v>234</v>
      </c>
      <c r="D11">
        <v>67</v>
      </c>
      <c r="E11">
        <v>15</v>
      </c>
    </row>
    <row r="12" spans="1:6">
      <c r="A12" t="s">
        <v>235</v>
      </c>
      <c r="B12" t="s">
        <v>236</v>
      </c>
      <c r="C12" t="s">
        <v>234</v>
      </c>
      <c r="D12">
        <v>68</v>
      </c>
      <c r="E12">
        <v>12</v>
      </c>
    </row>
    <row r="13" spans="1:6">
      <c r="A13" t="s">
        <v>237</v>
      </c>
      <c r="B13" t="s">
        <v>238</v>
      </c>
      <c r="C13" t="s">
        <v>234</v>
      </c>
      <c r="D13">
        <v>72</v>
      </c>
      <c r="E13">
        <v>12</v>
      </c>
    </row>
    <row r="14" spans="1:6">
      <c r="A14" t="s">
        <v>91</v>
      </c>
      <c r="D14">
        <v>147</v>
      </c>
    </row>
    <row r="15" spans="1:6">
      <c r="A15" t="s">
        <v>239</v>
      </c>
    </row>
    <row r="16" spans="1:6">
      <c r="A16" t="s">
        <v>240</v>
      </c>
      <c r="B16" t="s">
        <v>241</v>
      </c>
      <c r="C16" t="s">
        <v>242</v>
      </c>
      <c r="D16">
        <v>64</v>
      </c>
      <c r="E16">
        <v>11</v>
      </c>
    </row>
    <row r="17" spans="1:6">
      <c r="A17" t="s">
        <v>243</v>
      </c>
      <c r="B17" t="s">
        <v>244</v>
      </c>
      <c r="C17" t="s">
        <v>242</v>
      </c>
      <c r="D17">
        <v>66</v>
      </c>
      <c r="E17">
        <v>10</v>
      </c>
    </row>
    <row r="18" spans="1:6">
      <c r="A18" t="s">
        <v>245</v>
      </c>
      <c r="B18" t="s">
        <v>246</v>
      </c>
      <c r="C18" t="s">
        <v>242</v>
      </c>
      <c r="D18">
        <v>75</v>
      </c>
      <c r="E18">
        <v>12</v>
      </c>
    </row>
    <row r="19" spans="1:6">
      <c r="A19" t="s">
        <v>91</v>
      </c>
      <c r="D19">
        <v>142</v>
      </c>
      <c r="F19" t="s">
        <v>247</v>
      </c>
    </row>
    <row r="20" spans="1:6">
      <c r="A20" t="s">
        <v>248</v>
      </c>
    </row>
    <row r="21" spans="1:6">
      <c r="A21" t="s">
        <v>249</v>
      </c>
      <c r="B21" t="s">
        <v>250</v>
      </c>
      <c r="C21" t="s">
        <v>251</v>
      </c>
      <c r="D21">
        <v>62</v>
      </c>
      <c r="E21">
        <v>13</v>
      </c>
    </row>
    <row r="22" spans="1:6">
      <c r="A22" t="s">
        <v>252</v>
      </c>
      <c r="B22" t="s">
        <v>253</v>
      </c>
      <c r="C22" t="s">
        <v>251</v>
      </c>
      <c r="D22">
        <v>70</v>
      </c>
      <c r="E22">
        <v>15</v>
      </c>
    </row>
    <row r="23" spans="1:6">
      <c r="A23" t="s">
        <v>254</v>
      </c>
      <c r="B23" t="s">
        <v>255</v>
      </c>
      <c r="C23" t="s">
        <v>251</v>
      </c>
      <c r="D23">
        <v>73</v>
      </c>
      <c r="E23">
        <v>16</v>
      </c>
    </row>
    <row r="24" spans="1:6">
      <c r="A24" t="s">
        <v>91</v>
      </c>
      <c r="D24">
        <v>148</v>
      </c>
    </row>
    <row r="25" spans="1:6">
      <c r="A25" t="s">
        <v>256</v>
      </c>
    </row>
    <row r="26" spans="1:6">
      <c r="A26" t="s">
        <v>257</v>
      </c>
      <c r="B26" t="s">
        <v>241</v>
      </c>
      <c r="C26" t="s">
        <v>258</v>
      </c>
      <c r="D26">
        <v>68</v>
      </c>
      <c r="E26">
        <v>13</v>
      </c>
    </row>
    <row r="27" spans="1:6">
      <c r="A27" t="s">
        <v>259</v>
      </c>
      <c r="B27" t="s">
        <v>253</v>
      </c>
      <c r="C27" t="s">
        <v>258</v>
      </c>
      <c r="D27">
        <v>70</v>
      </c>
      <c r="E27">
        <v>14</v>
      </c>
    </row>
    <row r="28" spans="1:6">
      <c r="A28" t="s">
        <v>260</v>
      </c>
      <c r="B28" t="s">
        <v>261</v>
      </c>
      <c r="C28" t="s">
        <v>258</v>
      </c>
      <c r="D28">
        <v>72</v>
      </c>
      <c r="E28">
        <v>17</v>
      </c>
    </row>
    <row r="29" spans="1:6">
      <c r="A29" t="s">
        <v>91</v>
      </c>
      <c r="D29">
        <v>155</v>
      </c>
    </row>
    <row r="30" spans="1:6">
      <c r="A30" t="s">
        <v>262</v>
      </c>
    </row>
    <row r="31" spans="1:6">
      <c r="A31" t="s">
        <v>263</v>
      </c>
      <c r="B31" t="s">
        <v>230</v>
      </c>
      <c r="C31" t="s">
        <v>264</v>
      </c>
      <c r="D31">
        <v>74</v>
      </c>
      <c r="E31">
        <v>13</v>
      </c>
    </row>
    <row r="32" spans="1:6">
      <c r="A32" t="s">
        <v>265</v>
      </c>
      <c r="B32" t="s">
        <v>244</v>
      </c>
      <c r="C32" t="s">
        <v>264</v>
      </c>
      <c r="D32">
        <v>70</v>
      </c>
      <c r="E32">
        <v>14</v>
      </c>
    </row>
    <row r="33" spans="1:5">
      <c r="A33" t="s">
        <v>266</v>
      </c>
      <c r="B33" t="s">
        <v>267</v>
      </c>
      <c r="C33" t="s">
        <v>264</v>
      </c>
      <c r="D33">
        <v>76</v>
      </c>
      <c r="E33">
        <v>15</v>
      </c>
    </row>
    <row r="34" spans="1:5">
      <c r="A34" t="s">
        <v>91</v>
      </c>
      <c r="D34">
        <v>159</v>
      </c>
    </row>
    <row r="35" spans="1:5">
      <c r="A35" t="s">
        <v>268</v>
      </c>
    </row>
    <row r="36" spans="1:5">
      <c r="A36" t="s">
        <v>269</v>
      </c>
      <c r="B36" t="s">
        <v>270</v>
      </c>
      <c r="C36" t="s">
        <v>271</v>
      </c>
      <c r="D36">
        <v>69</v>
      </c>
      <c r="E36">
        <v>14</v>
      </c>
    </row>
    <row r="37" spans="1:5">
      <c r="A37" t="s">
        <v>272</v>
      </c>
      <c r="B37" t="s">
        <v>273</v>
      </c>
      <c r="C37" t="s">
        <v>271</v>
      </c>
      <c r="D37">
        <v>70</v>
      </c>
      <c r="E37">
        <v>15</v>
      </c>
    </row>
    <row r="38" spans="1:5">
      <c r="A38" t="s">
        <v>274</v>
      </c>
      <c r="B38" t="s">
        <v>275</v>
      </c>
      <c r="C38" t="s">
        <v>271</v>
      </c>
      <c r="D38">
        <v>74</v>
      </c>
      <c r="E38">
        <v>16</v>
      </c>
    </row>
    <row r="39" spans="1:5">
      <c r="A39" t="s">
        <v>91</v>
      </c>
      <c r="D39">
        <v>155</v>
      </c>
    </row>
    <row r="40" spans="1:5">
      <c r="A40" t="s">
        <v>276</v>
      </c>
    </row>
    <row r="41" spans="1:5">
      <c r="A41" t="s">
        <v>277</v>
      </c>
      <c r="B41" t="s">
        <v>233</v>
      </c>
      <c r="C41" t="s">
        <v>278</v>
      </c>
      <c r="D41">
        <v>69</v>
      </c>
      <c r="E41">
        <v>15</v>
      </c>
    </row>
    <row r="42" spans="1:5">
      <c r="A42" t="s">
        <v>279</v>
      </c>
      <c r="B42" t="s">
        <v>280</v>
      </c>
      <c r="C42" t="s">
        <v>278</v>
      </c>
      <c r="D42">
        <v>70</v>
      </c>
      <c r="E42">
        <v>18</v>
      </c>
    </row>
    <row r="43" spans="1:5">
      <c r="A43" t="s">
        <v>281</v>
      </c>
      <c r="B43" t="s">
        <v>238</v>
      </c>
      <c r="C43" t="s">
        <v>278</v>
      </c>
      <c r="D43">
        <v>79</v>
      </c>
      <c r="E43">
        <v>15</v>
      </c>
    </row>
    <row r="44" spans="1:5">
      <c r="A44" t="s">
        <v>91</v>
      </c>
      <c r="D44">
        <v>154</v>
      </c>
    </row>
    <row r="45" spans="1:5">
      <c r="A45" t="s">
        <v>282</v>
      </c>
    </row>
    <row r="46" spans="1:5">
      <c r="A46" t="s">
        <v>283</v>
      </c>
      <c r="B46" t="s">
        <v>229</v>
      </c>
      <c r="C46" t="s">
        <v>284</v>
      </c>
      <c r="D46">
        <v>80</v>
      </c>
      <c r="E46">
        <v>16</v>
      </c>
    </row>
    <row r="47" spans="1:5">
      <c r="A47" t="s">
        <v>285</v>
      </c>
      <c r="B47" t="s">
        <v>286</v>
      </c>
      <c r="C47" t="s">
        <v>284</v>
      </c>
      <c r="D47">
        <v>76</v>
      </c>
      <c r="E47">
        <v>18</v>
      </c>
    </row>
    <row r="48" spans="1:5">
      <c r="A48" t="s">
        <v>287</v>
      </c>
      <c r="B48" t="s">
        <v>288</v>
      </c>
      <c r="C48" t="s">
        <v>284</v>
      </c>
      <c r="D48">
        <v>88</v>
      </c>
      <c r="E48">
        <v>18</v>
      </c>
    </row>
    <row r="49" spans="1:5">
      <c r="A49" t="s">
        <v>91</v>
      </c>
      <c r="D49">
        <v>174</v>
      </c>
    </row>
    <row r="50" spans="1:5">
      <c r="A50" t="s">
        <v>289</v>
      </c>
    </row>
    <row r="51" spans="1:5">
      <c r="A51" t="s">
        <v>290</v>
      </c>
      <c r="B51" t="s">
        <v>246</v>
      </c>
      <c r="C51" t="s">
        <v>291</v>
      </c>
      <c r="D51">
        <v>67</v>
      </c>
      <c r="E51">
        <v>12</v>
      </c>
    </row>
    <row r="52" spans="1:5">
      <c r="A52" t="s">
        <v>93</v>
      </c>
      <c r="B52" t="s">
        <v>292</v>
      </c>
      <c r="C52" t="s">
        <v>291</v>
      </c>
      <c r="D52">
        <v>69</v>
      </c>
      <c r="E52">
        <v>15</v>
      </c>
    </row>
    <row r="53" spans="1:5">
      <c r="A53" t="s">
        <v>293</v>
      </c>
      <c r="B53" t="s">
        <v>275</v>
      </c>
      <c r="C53" t="s">
        <v>291</v>
      </c>
      <c r="D53">
        <v>76</v>
      </c>
      <c r="E53">
        <v>17</v>
      </c>
    </row>
    <row r="54" spans="1:5">
      <c r="A54" t="s">
        <v>91</v>
      </c>
      <c r="D54">
        <v>153</v>
      </c>
    </row>
    <row r="55" spans="1:5">
      <c r="A55" t="s">
        <v>294</v>
      </c>
    </row>
    <row r="56" spans="1:5">
      <c r="A56" t="s">
        <v>295</v>
      </c>
      <c r="B56" t="s">
        <v>230</v>
      </c>
      <c r="C56" t="s">
        <v>296</v>
      </c>
      <c r="D56">
        <v>65</v>
      </c>
      <c r="E56">
        <v>13</v>
      </c>
    </row>
    <row r="57" spans="1:5">
      <c r="A57" t="s">
        <v>297</v>
      </c>
      <c r="B57" t="s">
        <v>298</v>
      </c>
      <c r="C57" t="s">
        <v>296</v>
      </c>
      <c r="D57">
        <v>78</v>
      </c>
      <c r="E57">
        <v>0</v>
      </c>
    </row>
    <row r="58" spans="1:5">
      <c r="A58" t="s">
        <v>299</v>
      </c>
      <c r="B58" t="s">
        <v>238</v>
      </c>
      <c r="C58" t="s">
        <v>296</v>
      </c>
      <c r="D58">
        <v>79</v>
      </c>
      <c r="E58">
        <v>15</v>
      </c>
    </row>
    <row r="59" spans="1:5">
      <c r="A59" t="s">
        <v>91</v>
      </c>
      <c r="D59">
        <v>158</v>
      </c>
    </row>
    <row r="60" spans="1:5">
      <c r="A60" t="s">
        <v>300</v>
      </c>
    </row>
    <row r="61" spans="1:5">
      <c r="A61" t="s">
        <v>301</v>
      </c>
      <c r="B61" t="s">
        <v>302</v>
      </c>
      <c r="C61" t="s">
        <v>303</v>
      </c>
      <c r="D61">
        <v>70</v>
      </c>
      <c r="E61">
        <v>0</v>
      </c>
    </row>
    <row r="62" spans="1:5">
      <c r="A62" t="s">
        <v>304</v>
      </c>
      <c r="B62" t="s">
        <v>270</v>
      </c>
      <c r="C62" t="s">
        <v>303</v>
      </c>
      <c r="D62">
        <v>72</v>
      </c>
      <c r="E62">
        <v>14</v>
      </c>
    </row>
    <row r="63" spans="1:5">
      <c r="A63" t="s">
        <v>305</v>
      </c>
      <c r="B63" t="s">
        <v>267</v>
      </c>
      <c r="C63" t="s">
        <v>303</v>
      </c>
      <c r="D63">
        <v>73</v>
      </c>
      <c r="E63">
        <v>16</v>
      </c>
    </row>
    <row r="64" spans="1:5">
      <c r="A64" t="s">
        <v>91</v>
      </c>
      <c r="D64">
        <v>158</v>
      </c>
    </row>
    <row r="67" spans="1:6">
      <c r="A67" t="s">
        <v>75</v>
      </c>
      <c r="B67" t="s">
        <v>219</v>
      </c>
      <c r="C67" t="s">
        <v>220</v>
      </c>
      <c r="D67" t="s">
        <v>76</v>
      </c>
      <c r="E67" t="s">
        <v>77</v>
      </c>
      <c r="F67" t="s">
        <v>221</v>
      </c>
    </row>
    <row r="68" spans="1:6">
      <c r="B68" t="s">
        <v>222</v>
      </c>
      <c r="C68" t="s">
        <v>223</v>
      </c>
      <c r="D68" t="s">
        <v>82</v>
      </c>
      <c r="E68" t="s">
        <v>83</v>
      </c>
      <c r="F68" t="s">
        <v>82</v>
      </c>
    </row>
    <row r="69" spans="1:6">
      <c r="A69" t="s">
        <v>306</v>
      </c>
    </row>
    <row r="70" spans="1:6">
      <c r="A70" t="s">
        <v>307</v>
      </c>
      <c r="B70" t="s">
        <v>308</v>
      </c>
      <c r="C70" t="s">
        <v>309</v>
      </c>
      <c r="D70">
        <v>81</v>
      </c>
      <c r="E70">
        <v>16</v>
      </c>
    </row>
    <row r="71" spans="1:6">
      <c r="A71" t="s">
        <v>310</v>
      </c>
      <c r="B71" t="s">
        <v>267</v>
      </c>
      <c r="C71" t="s">
        <v>309</v>
      </c>
      <c r="D71">
        <v>68</v>
      </c>
      <c r="E71">
        <v>14</v>
      </c>
    </row>
    <row r="72" spans="1:6">
      <c r="A72" t="s">
        <v>311</v>
      </c>
      <c r="B72" t="s">
        <v>280</v>
      </c>
      <c r="C72" t="s">
        <v>309</v>
      </c>
      <c r="D72">
        <v>76</v>
      </c>
      <c r="E72">
        <v>17</v>
      </c>
    </row>
    <row r="73" spans="1:6">
      <c r="A73" t="s">
        <v>91</v>
      </c>
      <c r="D73">
        <v>166</v>
      </c>
    </row>
    <row r="74" spans="1:6">
      <c r="A74" t="s">
        <v>312</v>
      </c>
    </row>
    <row r="75" spans="1:6">
      <c r="A75" t="s">
        <v>313</v>
      </c>
      <c r="B75" t="s">
        <v>280</v>
      </c>
      <c r="C75" t="s">
        <v>314</v>
      </c>
      <c r="D75">
        <v>69</v>
      </c>
      <c r="E75">
        <v>15</v>
      </c>
    </row>
    <row r="76" spans="1:6">
      <c r="A76" t="s">
        <v>315</v>
      </c>
      <c r="B76" t="s">
        <v>292</v>
      </c>
      <c r="C76" t="s">
        <v>314</v>
      </c>
      <c r="D76">
        <v>73</v>
      </c>
      <c r="E76">
        <v>17</v>
      </c>
    </row>
    <row r="77" spans="1:6">
      <c r="A77" t="s">
        <v>316</v>
      </c>
      <c r="B77" t="s">
        <v>302</v>
      </c>
      <c r="C77" t="s">
        <v>314</v>
      </c>
      <c r="D77">
        <v>74</v>
      </c>
      <c r="E77">
        <v>16</v>
      </c>
    </row>
    <row r="78" spans="1:6">
      <c r="A78" t="s">
        <v>91</v>
      </c>
      <c r="D78">
        <v>158</v>
      </c>
    </row>
    <row r="79" spans="1:6">
      <c r="A79" t="s">
        <v>317</v>
      </c>
    </row>
    <row r="80" spans="1:6">
      <c r="A80" t="s">
        <v>318</v>
      </c>
      <c r="B80" t="s">
        <v>273</v>
      </c>
      <c r="C80" t="s">
        <v>319</v>
      </c>
      <c r="D80">
        <v>68</v>
      </c>
      <c r="E80">
        <v>13</v>
      </c>
    </row>
    <row r="81" spans="1:5">
      <c r="A81" t="s">
        <v>320</v>
      </c>
      <c r="B81" t="s">
        <v>308</v>
      </c>
      <c r="C81" t="s">
        <v>319</v>
      </c>
      <c r="D81">
        <v>70</v>
      </c>
      <c r="E81">
        <v>11</v>
      </c>
    </row>
    <row r="82" spans="1:5">
      <c r="A82" t="s">
        <v>321</v>
      </c>
      <c r="B82" t="s">
        <v>255</v>
      </c>
      <c r="C82" t="s">
        <v>319</v>
      </c>
      <c r="D82">
        <v>72</v>
      </c>
      <c r="E82">
        <v>14</v>
      </c>
    </row>
    <row r="83" spans="1:5">
      <c r="A83" t="s">
        <v>91</v>
      </c>
      <c r="D83">
        <v>152</v>
      </c>
    </row>
    <row r="84" spans="1:5">
      <c r="A84" t="s">
        <v>322</v>
      </c>
    </row>
    <row r="85" spans="1:5">
      <c r="A85" t="s">
        <v>133</v>
      </c>
      <c r="B85" t="s">
        <v>275</v>
      </c>
      <c r="C85" t="s">
        <v>323</v>
      </c>
      <c r="D85">
        <v>67</v>
      </c>
      <c r="E85">
        <v>18</v>
      </c>
    </row>
    <row r="86" spans="1:5">
      <c r="A86" t="s">
        <v>135</v>
      </c>
      <c r="B86" t="s">
        <v>308</v>
      </c>
      <c r="C86" t="s">
        <v>323</v>
      </c>
      <c r="D86">
        <v>75</v>
      </c>
      <c r="E86">
        <v>19</v>
      </c>
    </row>
    <row r="87" spans="1:5">
      <c r="A87" t="s">
        <v>134</v>
      </c>
      <c r="B87" t="s">
        <v>255</v>
      </c>
      <c r="C87" t="s">
        <v>323</v>
      </c>
      <c r="D87">
        <v>81</v>
      </c>
      <c r="E87">
        <v>17</v>
      </c>
    </row>
    <row r="88" spans="1:5">
      <c r="A88" t="s">
        <v>91</v>
      </c>
      <c r="D88">
        <v>159</v>
      </c>
    </row>
    <row r="89" spans="1:5">
      <c r="A89" t="s">
        <v>324</v>
      </c>
    </row>
    <row r="90" spans="1:5">
      <c r="A90" t="s">
        <v>129</v>
      </c>
      <c r="B90" t="s">
        <v>302</v>
      </c>
      <c r="C90" t="s">
        <v>325</v>
      </c>
      <c r="D90">
        <v>76</v>
      </c>
      <c r="E90">
        <v>21</v>
      </c>
    </row>
    <row r="91" spans="1:5">
      <c r="A91" t="s">
        <v>326</v>
      </c>
      <c r="B91" t="s">
        <v>226</v>
      </c>
      <c r="C91" t="s">
        <v>325</v>
      </c>
      <c r="D91">
        <v>79</v>
      </c>
      <c r="E91">
        <v>15</v>
      </c>
    </row>
    <row r="92" spans="1:5">
      <c r="A92" t="s">
        <v>327</v>
      </c>
      <c r="B92" t="s">
        <v>288</v>
      </c>
      <c r="C92" t="s">
        <v>325</v>
      </c>
      <c r="D92">
        <v>81</v>
      </c>
      <c r="E92">
        <v>16</v>
      </c>
    </row>
    <row r="93" spans="1:5">
      <c r="A93" t="s">
        <v>91</v>
      </c>
      <c r="D93">
        <v>171</v>
      </c>
    </row>
    <row r="94" spans="1:5">
      <c r="A94" t="s">
        <v>328</v>
      </c>
    </row>
    <row r="95" spans="1:5">
      <c r="A95" t="s">
        <v>329</v>
      </c>
      <c r="B95" t="s">
        <v>236</v>
      </c>
      <c r="C95" t="s">
        <v>330</v>
      </c>
      <c r="D95">
        <v>69</v>
      </c>
      <c r="E95">
        <v>13</v>
      </c>
    </row>
    <row r="96" spans="1:5">
      <c r="A96" t="s">
        <v>331</v>
      </c>
      <c r="B96" t="s">
        <v>273</v>
      </c>
      <c r="C96" t="s">
        <v>330</v>
      </c>
      <c r="D96">
        <v>70</v>
      </c>
      <c r="E96">
        <v>12</v>
      </c>
    </row>
    <row r="97" spans="1:5">
      <c r="A97" t="s">
        <v>332</v>
      </c>
      <c r="B97" t="s">
        <v>229</v>
      </c>
      <c r="C97" t="s">
        <v>330</v>
      </c>
      <c r="D97">
        <v>73</v>
      </c>
      <c r="E97">
        <v>18</v>
      </c>
    </row>
    <row r="98" spans="1:5">
      <c r="A98" t="s">
        <v>91</v>
      </c>
      <c r="D98">
        <v>157</v>
      </c>
    </row>
    <row r="99" spans="1:5">
      <c r="A99" t="s">
        <v>333</v>
      </c>
    </row>
    <row r="100" spans="1:5">
      <c r="A100" t="s">
        <v>334</v>
      </c>
      <c r="B100" t="s">
        <v>253</v>
      </c>
      <c r="C100" t="s">
        <v>335</v>
      </c>
      <c r="D100">
        <v>67</v>
      </c>
      <c r="E100">
        <v>10</v>
      </c>
    </row>
    <row r="101" spans="1:5">
      <c r="A101" t="s">
        <v>336</v>
      </c>
      <c r="B101" t="s">
        <v>298</v>
      </c>
      <c r="C101" t="s">
        <v>335</v>
      </c>
      <c r="D101">
        <v>71</v>
      </c>
      <c r="E101">
        <v>14</v>
      </c>
    </row>
    <row r="102" spans="1:5">
      <c r="A102" t="s">
        <v>337</v>
      </c>
      <c r="B102" t="s">
        <v>261</v>
      </c>
      <c r="C102" t="s">
        <v>335</v>
      </c>
      <c r="D102">
        <v>72</v>
      </c>
      <c r="E102">
        <v>17</v>
      </c>
    </row>
    <row r="103" spans="1:5">
      <c r="A103" t="s">
        <v>91</v>
      </c>
      <c r="D103">
        <v>155</v>
      </c>
    </row>
    <row r="104" spans="1:5">
      <c r="A104" t="s">
        <v>338</v>
      </c>
    </row>
    <row r="105" spans="1:5">
      <c r="A105" t="s">
        <v>339</v>
      </c>
      <c r="B105" t="s">
        <v>236</v>
      </c>
      <c r="C105" t="s">
        <v>340</v>
      </c>
      <c r="D105">
        <v>67</v>
      </c>
      <c r="E105">
        <v>14</v>
      </c>
    </row>
    <row r="106" spans="1:5">
      <c r="A106" t="s">
        <v>341</v>
      </c>
      <c r="B106" t="s">
        <v>226</v>
      </c>
      <c r="C106" t="s">
        <v>340</v>
      </c>
      <c r="D106">
        <v>68</v>
      </c>
      <c r="E106">
        <v>14</v>
      </c>
    </row>
    <row r="107" spans="1:5">
      <c r="A107" t="s">
        <v>342</v>
      </c>
      <c r="B107" t="s">
        <v>244</v>
      </c>
      <c r="C107" t="s">
        <v>340</v>
      </c>
      <c r="D107">
        <v>71</v>
      </c>
      <c r="E107">
        <v>15</v>
      </c>
    </row>
    <row r="108" spans="1:5">
      <c r="A108" t="s">
        <v>91</v>
      </c>
      <c r="D108">
        <v>150</v>
      </c>
    </row>
    <row r="109" spans="1:5">
      <c r="A109" t="s">
        <v>343</v>
      </c>
    </row>
    <row r="110" spans="1:5">
      <c r="A110" t="s">
        <v>344</v>
      </c>
      <c r="B110" t="s">
        <v>241</v>
      </c>
      <c r="C110" t="s">
        <v>345</v>
      </c>
      <c r="D110">
        <v>75</v>
      </c>
      <c r="E110">
        <v>13</v>
      </c>
    </row>
    <row r="111" spans="1:5">
      <c r="A111" t="s">
        <v>105</v>
      </c>
      <c r="B111" t="s">
        <v>286</v>
      </c>
      <c r="C111" t="s">
        <v>345</v>
      </c>
      <c r="D111">
        <v>74</v>
      </c>
      <c r="E111">
        <v>18</v>
      </c>
    </row>
    <row r="112" spans="1:5">
      <c r="A112" t="s">
        <v>87</v>
      </c>
      <c r="B112" t="s">
        <v>250</v>
      </c>
      <c r="C112" t="s">
        <v>345</v>
      </c>
      <c r="D112">
        <v>78</v>
      </c>
      <c r="E112">
        <v>14</v>
      </c>
    </row>
    <row r="113" spans="1:5">
      <c r="A113" t="s">
        <v>91</v>
      </c>
      <c r="D113">
        <v>163</v>
      </c>
    </row>
    <row r="114" spans="1:5">
      <c r="A114" t="s">
        <v>346</v>
      </c>
    </row>
    <row r="115" spans="1:5">
      <c r="A115" t="s">
        <v>347</v>
      </c>
      <c r="B115" t="s">
        <v>261</v>
      </c>
      <c r="C115" t="s">
        <v>348</v>
      </c>
      <c r="D115">
        <v>62</v>
      </c>
      <c r="E115">
        <v>12</v>
      </c>
    </row>
    <row r="116" spans="1:5">
      <c r="A116" t="s">
        <v>349</v>
      </c>
      <c r="B116" t="s">
        <v>270</v>
      </c>
      <c r="C116" t="s">
        <v>348</v>
      </c>
      <c r="D116">
        <v>68</v>
      </c>
      <c r="E116">
        <v>14</v>
      </c>
    </row>
    <row r="117" spans="1:5">
      <c r="A117" t="s">
        <v>350</v>
      </c>
      <c r="B117" t="s">
        <v>292</v>
      </c>
      <c r="C117" t="s">
        <v>348</v>
      </c>
      <c r="D117">
        <v>71</v>
      </c>
      <c r="E117">
        <v>15</v>
      </c>
    </row>
    <row r="118" spans="1:5">
      <c r="A118" t="s">
        <v>91</v>
      </c>
      <c r="D118">
        <v>145</v>
      </c>
    </row>
    <row r="119" spans="1:5">
      <c r="A119" t="s">
        <v>351</v>
      </c>
    </row>
    <row r="120" spans="1:5">
      <c r="A120" t="s">
        <v>352</v>
      </c>
      <c r="B120" t="s">
        <v>286</v>
      </c>
      <c r="C120" t="s">
        <v>353</v>
      </c>
      <c r="D120">
        <v>71</v>
      </c>
      <c r="E120">
        <v>15</v>
      </c>
    </row>
    <row r="121" spans="1:5">
      <c r="A121" t="s">
        <v>109</v>
      </c>
      <c r="B121" t="s">
        <v>246</v>
      </c>
      <c r="C121" t="s">
        <v>353</v>
      </c>
      <c r="D121">
        <v>69</v>
      </c>
      <c r="E121">
        <v>15</v>
      </c>
    </row>
    <row r="122" spans="1:5">
      <c r="A122" t="s">
        <v>354</v>
      </c>
      <c r="B122" t="s">
        <v>298</v>
      </c>
      <c r="C122" t="s">
        <v>353</v>
      </c>
      <c r="D122">
        <v>73</v>
      </c>
      <c r="E122">
        <v>14</v>
      </c>
    </row>
    <row r="123" spans="1:5">
      <c r="A123" t="s">
        <v>91</v>
      </c>
      <c r="D123">
        <v>154</v>
      </c>
    </row>
    <row r="124" spans="1:5">
      <c r="A124" t="s">
        <v>355</v>
      </c>
    </row>
    <row r="125" spans="1:5">
      <c r="A125" t="s">
        <v>356</v>
      </c>
      <c r="B125" t="s">
        <v>250</v>
      </c>
      <c r="C125" t="s">
        <v>357</v>
      </c>
      <c r="D125">
        <v>70</v>
      </c>
      <c r="E125">
        <v>19</v>
      </c>
    </row>
    <row r="126" spans="1:5">
      <c r="A126" t="s">
        <v>358</v>
      </c>
      <c r="B126" t="s">
        <v>233</v>
      </c>
      <c r="C126" t="s">
        <v>357</v>
      </c>
      <c r="D126">
        <v>86</v>
      </c>
      <c r="E126">
        <v>14</v>
      </c>
    </row>
    <row r="127" spans="1:5">
      <c r="A127" t="s">
        <v>359</v>
      </c>
      <c r="B127" t="s">
        <v>288</v>
      </c>
      <c r="C127" t="s">
        <v>357</v>
      </c>
      <c r="D127">
        <v>74</v>
      </c>
      <c r="E127">
        <v>18</v>
      </c>
    </row>
    <row r="128" spans="1:5">
      <c r="A128" t="s">
        <v>91</v>
      </c>
      <c r="D128">
        <v>174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2" workbookViewId="0">
      <selection activeCell="K1" sqref="K1"/>
    </sheetView>
  </sheetViews>
  <sheetFormatPr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22" sqref="O22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56"/>
  <sheetViews>
    <sheetView workbookViewId="0">
      <selection activeCell="F14" sqref="F14"/>
    </sheetView>
  </sheetViews>
  <sheetFormatPr defaultRowHeight="15"/>
  <cols>
    <col min="1" max="1" width="6.7109375" customWidth="1"/>
    <col min="2" max="2" width="11.42578125" customWidth="1"/>
    <col min="3" max="3" width="5.28515625" customWidth="1"/>
    <col min="4" max="4" width="13.7109375" customWidth="1"/>
    <col min="5" max="5" width="3.140625" customWidth="1"/>
    <col min="6" max="6" width="11.28515625" customWidth="1"/>
    <col min="7" max="7" width="7.42578125" customWidth="1"/>
    <col min="8" max="8" width="2.28515625" customWidth="1"/>
    <col min="9" max="9" width="8.85546875" customWidth="1"/>
    <col min="10" max="10" width="7.28515625" customWidth="1"/>
  </cols>
  <sheetData>
    <row r="1" spans="1:12" ht="18.75">
      <c r="E1" s="1" t="s">
        <v>0</v>
      </c>
    </row>
    <row r="2" spans="1:12" ht="18.75">
      <c r="A2" s="4"/>
    </row>
    <row r="3" spans="1:12" ht="18.75">
      <c r="E3" s="1" t="s">
        <v>459</v>
      </c>
    </row>
    <row r="4" spans="1:12">
      <c r="A4" s="3"/>
    </row>
    <row r="5" spans="1:12">
      <c r="A5" s="3"/>
    </row>
    <row r="6" spans="1:12" ht="16.5">
      <c r="A6" s="2" t="s">
        <v>2</v>
      </c>
      <c r="B6" s="2" t="s">
        <v>388</v>
      </c>
      <c r="C6" s="2">
        <v>70</v>
      </c>
      <c r="D6" s="2" t="s">
        <v>452</v>
      </c>
      <c r="E6" s="2">
        <v>72</v>
      </c>
      <c r="F6" s="2" t="s">
        <v>436</v>
      </c>
      <c r="G6" s="2" t="s">
        <v>427</v>
      </c>
      <c r="I6" s="41">
        <v>157</v>
      </c>
      <c r="J6" s="8">
        <f>SUM(A38*50/100)</f>
        <v>8</v>
      </c>
      <c r="K6" t="s">
        <v>54</v>
      </c>
    </row>
    <row r="7" spans="1:12">
      <c r="A7" s="2"/>
    </row>
    <row r="8" spans="1:12" ht="16.5">
      <c r="A8" s="2" t="s">
        <v>7</v>
      </c>
      <c r="B8" s="2" t="s">
        <v>5</v>
      </c>
      <c r="C8" s="2">
        <v>72</v>
      </c>
      <c r="D8" s="2" t="s">
        <v>393</v>
      </c>
      <c r="E8" s="2">
        <v>73</v>
      </c>
      <c r="F8" s="2" t="s">
        <v>45</v>
      </c>
      <c r="G8" s="2" t="s">
        <v>453</v>
      </c>
      <c r="I8" s="41">
        <v>160</v>
      </c>
      <c r="J8" s="8">
        <f>SUM(A38*30/100)</f>
        <v>4.8</v>
      </c>
      <c r="K8" t="s">
        <v>54</v>
      </c>
    </row>
    <row r="9" spans="1:12">
      <c r="A9" s="2"/>
    </row>
    <row r="10" spans="1:12" ht="16.5">
      <c r="A10" s="2" t="s">
        <v>13</v>
      </c>
      <c r="B10" s="2"/>
      <c r="C10" s="2"/>
      <c r="D10" s="2" t="s">
        <v>177</v>
      </c>
      <c r="E10" s="2">
        <v>73</v>
      </c>
      <c r="F10" s="2" t="s">
        <v>454</v>
      </c>
      <c r="G10" s="2" t="s">
        <v>455</v>
      </c>
      <c r="I10" s="2" t="s">
        <v>456</v>
      </c>
      <c r="J10" s="8">
        <v>4.8</v>
      </c>
      <c r="K10" t="s">
        <v>54</v>
      </c>
      <c r="L10" t="s">
        <v>468</v>
      </c>
    </row>
    <row r="11" spans="1:12">
      <c r="A11" s="2"/>
    </row>
    <row r="12" spans="1:12">
      <c r="A12" s="2" t="s">
        <v>469</v>
      </c>
    </row>
    <row r="13" spans="1:12">
      <c r="A13" s="2"/>
    </row>
    <row r="14" spans="1:12">
      <c r="A14" s="2" t="s">
        <v>387</v>
      </c>
    </row>
    <row r="15" spans="1:12">
      <c r="A15" s="2"/>
    </row>
    <row r="16" spans="1:12">
      <c r="A16" s="2"/>
    </row>
    <row r="17" spans="1:9">
      <c r="A17" s="2"/>
    </row>
    <row r="18" spans="1:9">
      <c r="A18" s="5" t="s">
        <v>61</v>
      </c>
      <c r="B18" s="9">
        <f>SUM(A38*3*0.25)</f>
        <v>12</v>
      </c>
      <c r="F18" s="5" t="s">
        <v>55</v>
      </c>
      <c r="I18" s="9">
        <f>SUM(A38*3*0.25)-0.25</f>
        <v>11.75</v>
      </c>
    </row>
    <row r="19" spans="1:9">
      <c r="A19" s="2"/>
    </row>
    <row r="20" spans="1:9" ht="16.5">
      <c r="A20" s="2" t="s">
        <v>56</v>
      </c>
      <c r="F20" s="2" t="s">
        <v>23</v>
      </c>
    </row>
    <row r="21" spans="1:9">
      <c r="A21" s="2"/>
    </row>
    <row r="22" spans="1:9">
      <c r="A22" s="2" t="s">
        <v>448</v>
      </c>
      <c r="F22" s="2" t="s">
        <v>446</v>
      </c>
    </row>
    <row r="23" spans="1:9">
      <c r="A23" s="2" t="s">
        <v>449</v>
      </c>
      <c r="F23" s="2" t="s">
        <v>389</v>
      </c>
      <c r="I23" s="2"/>
    </row>
    <row r="24" spans="1:9">
      <c r="A24" s="2" t="s">
        <v>450</v>
      </c>
      <c r="F24" s="2" t="s">
        <v>447</v>
      </c>
    </row>
    <row r="25" spans="1:9">
      <c r="A25" s="2" t="s">
        <v>451</v>
      </c>
      <c r="F25" s="2" t="s">
        <v>457</v>
      </c>
    </row>
    <row r="26" spans="1:9">
      <c r="A26" s="2" t="s">
        <v>458</v>
      </c>
      <c r="F26" s="2"/>
    </row>
    <row r="27" spans="1:9">
      <c r="A27" s="2"/>
      <c r="F27" s="2"/>
    </row>
    <row r="28" spans="1:9">
      <c r="A28" s="2">
        <v>5</v>
      </c>
      <c r="B28" t="s">
        <v>62</v>
      </c>
      <c r="G28">
        <v>4</v>
      </c>
      <c r="I28" t="s">
        <v>64</v>
      </c>
    </row>
    <row r="29" spans="1:9">
      <c r="A29" s="2"/>
    </row>
    <row r="30" spans="1:9">
      <c r="A30" t="s">
        <v>433</v>
      </c>
      <c r="C30" s="8">
        <f>SUM(B18/A28)</f>
        <v>2.4</v>
      </c>
      <c r="F30" t="s">
        <v>63</v>
      </c>
      <c r="I30" s="8">
        <f>I18/G28</f>
        <v>2.9375</v>
      </c>
    </row>
    <row r="31" spans="1:9">
      <c r="A31" s="2"/>
    </row>
    <row r="32" spans="1:9">
      <c r="A32" s="2"/>
    </row>
    <row r="33" spans="1:2">
      <c r="A33" s="2"/>
    </row>
    <row r="34" spans="1:2">
      <c r="A34" s="2"/>
    </row>
    <row r="35" spans="1:2">
      <c r="A35" s="2"/>
    </row>
    <row r="36" spans="1:2">
      <c r="A36" s="2"/>
    </row>
    <row r="37" spans="1:2">
      <c r="A37" s="2"/>
    </row>
    <row r="38" spans="1:2">
      <c r="A38" s="2">
        <v>16</v>
      </c>
      <c r="B38" t="s">
        <v>53</v>
      </c>
    </row>
    <row r="39" spans="1:2">
      <c r="A39" s="2"/>
    </row>
    <row r="40" spans="1:2">
      <c r="A40" s="6"/>
    </row>
    <row r="41" spans="1:2" ht="16.5">
      <c r="A41" s="7" t="s">
        <v>467</v>
      </c>
    </row>
    <row r="42" spans="1:2">
      <c r="A42" s="2" t="s">
        <v>33</v>
      </c>
    </row>
    <row r="43" spans="1:2">
      <c r="A43" s="2"/>
    </row>
    <row r="44" spans="1:2">
      <c r="A44" s="2" t="s">
        <v>460</v>
      </c>
    </row>
    <row r="45" spans="1:2">
      <c r="A45" s="2" t="s">
        <v>461</v>
      </c>
    </row>
    <row r="46" spans="1:2">
      <c r="A46" s="2" t="s">
        <v>462</v>
      </c>
    </row>
    <row r="47" spans="1:2">
      <c r="A47" s="2"/>
    </row>
    <row r="48" spans="1:2">
      <c r="A48" s="2" t="s">
        <v>37</v>
      </c>
    </row>
    <row r="49" spans="1:1">
      <c r="A49" s="2" t="s">
        <v>383</v>
      </c>
    </row>
    <row r="50" spans="1:1">
      <c r="A50" s="2" t="s">
        <v>463</v>
      </c>
    </row>
    <row r="51" spans="1:1">
      <c r="A51" s="2" t="s">
        <v>464</v>
      </c>
    </row>
    <row r="52" spans="1:1">
      <c r="A52" s="2" t="s">
        <v>465</v>
      </c>
    </row>
    <row r="53" spans="1:1">
      <c r="A53" s="2" t="s">
        <v>466</v>
      </c>
    </row>
    <row r="54" spans="1:1">
      <c r="A54" s="2"/>
    </row>
    <row r="55" spans="1:1">
      <c r="A55" s="2"/>
    </row>
    <row r="56" spans="1:1">
      <c r="A56" s="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55"/>
  <sheetViews>
    <sheetView workbookViewId="0">
      <selection activeCell="B17" sqref="B17"/>
    </sheetView>
  </sheetViews>
  <sheetFormatPr defaultRowHeight="15"/>
  <cols>
    <col min="1" max="1" width="6.7109375" customWidth="1"/>
    <col min="2" max="2" width="11.42578125" customWidth="1"/>
    <col min="3" max="3" width="5.28515625" customWidth="1"/>
    <col min="4" max="4" width="13.7109375" customWidth="1"/>
    <col min="5" max="5" width="3.140625" customWidth="1"/>
    <col min="6" max="6" width="11.28515625" customWidth="1"/>
    <col min="7" max="7" width="7.42578125" customWidth="1"/>
    <col min="8" max="8" width="2.28515625" customWidth="1"/>
    <col min="9" max="9" width="8.85546875" customWidth="1"/>
    <col min="10" max="10" width="7.28515625" customWidth="1"/>
  </cols>
  <sheetData>
    <row r="1" spans="1:11" ht="18.75">
      <c r="E1" s="1" t="s">
        <v>0</v>
      </c>
    </row>
    <row r="2" spans="1:11" ht="18.75">
      <c r="A2" s="4"/>
    </row>
    <row r="3" spans="1:11" ht="18.75">
      <c r="E3" s="1" t="s">
        <v>411</v>
      </c>
    </row>
    <row r="4" spans="1:11">
      <c r="A4" s="3"/>
    </row>
    <row r="5" spans="1:11">
      <c r="A5" s="3"/>
    </row>
    <row r="6" spans="1:11" ht="16.5">
      <c r="A6" s="2" t="s">
        <v>2</v>
      </c>
      <c r="B6" s="2" t="s">
        <v>414</v>
      </c>
      <c r="C6" s="2">
        <v>69</v>
      </c>
      <c r="D6" s="2" t="s">
        <v>415</v>
      </c>
      <c r="E6" s="2">
        <v>69</v>
      </c>
      <c r="F6" s="2" t="s">
        <v>416</v>
      </c>
      <c r="G6" s="2" t="s">
        <v>417</v>
      </c>
      <c r="I6" s="2">
        <v>151</v>
      </c>
      <c r="J6" s="8">
        <f>SUM(A37*50/100)</f>
        <v>10</v>
      </c>
      <c r="K6" t="s">
        <v>54</v>
      </c>
    </row>
    <row r="7" spans="1:11">
      <c r="A7" s="2"/>
    </row>
    <row r="8" spans="1:11" ht="16.5">
      <c r="A8" s="2" t="s">
        <v>7</v>
      </c>
      <c r="B8" s="2" t="s">
        <v>425</v>
      </c>
      <c r="C8" s="2">
        <v>72</v>
      </c>
      <c r="D8" s="2" t="s">
        <v>424</v>
      </c>
      <c r="E8" s="2">
        <v>73</v>
      </c>
      <c r="F8" s="2" t="s">
        <v>426</v>
      </c>
      <c r="G8" s="2" t="s">
        <v>427</v>
      </c>
      <c r="I8" s="2" t="s">
        <v>418</v>
      </c>
      <c r="J8" s="8">
        <f>SUM(A37*30/100)</f>
        <v>6</v>
      </c>
      <c r="K8" t="s">
        <v>54</v>
      </c>
    </row>
    <row r="9" spans="1:11">
      <c r="A9" s="2"/>
    </row>
    <row r="10" spans="1:11" ht="16.5">
      <c r="A10" s="2" t="s">
        <v>13</v>
      </c>
      <c r="B10" s="2" t="s">
        <v>428</v>
      </c>
      <c r="C10" s="2">
        <v>73</v>
      </c>
      <c r="D10" s="2" t="s">
        <v>429</v>
      </c>
      <c r="E10" s="2">
        <v>75</v>
      </c>
      <c r="F10" s="2" t="s">
        <v>430</v>
      </c>
      <c r="G10" s="2" t="s">
        <v>431</v>
      </c>
      <c r="I10" s="2" t="s">
        <v>419</v>
      </c>
      <c r="J10" s="8">
        <f>SUM(A37*20/100)</f>
        <v>4</v>
      </c>
      <c r="K10" t="s">
        <v>54</v>
      </c>
    </row>
    <row r="11" spans="1:11">
      <c r="A11" s="2"/>
    </row>
    <row r="12" spans="1:11">
      <c r="A12" s="2"/>
    </row>
    <row r="13" spans="1:11">
      <c r="A13" s="2" t="s">
        <v>413</v>
      </c>
    </row>
    <row r="14" spans="1:11">
      <c r="A14" s="2"/>
    </row>
    <row r="15" spans="1:11">
      <c r="A15" s="2"/>
    </row>
    <row r="16" spans="1:11">
      <c r="A16" s="2"/>
    </row>
    <row r="17" spans="1:9">
      <c r="A17" s="5" t="s">
        <v>432</v>
      </c>
      <c r="B17" s="9"/>
      <c r="C17" s="9"/>
      <c r="F17" s="5" t="s">
        <v>55</v>
      </c>
      <c r="I17" s="9">
        <f>SUM(A37*3*0.25)</f>
        <v>15</v>
      </c>
    </row>
    <row r="18" spans="1:9">
      <c r="A18" s="2"/>
    </row>
    <row r="19" spans="1:9" ht="16.5">
      <c r="A19" s="2" t="s">
        <v>56</v>
      </c>
      <c r="F19" s="2" t="s">
        <v>23</v>
      </c>
    </row>
    <row r="20" spans="1:9">
      <c r="A20" s="2"/>
    </row>
    <row r="21" spans="1:9">
      <c r="A21" s="2" t="s">
        <v>420</v>
      </c>
      <c r="F21" s="2" t="s">
        <v>422</v>
      </c>
    </row>
    <row r="22" spans="1:9">
      <c r="A22" s="2" t="s">
        <v>421</v>
      </c>
      <c r="F22" s="2" t="s">
        <v>423</v>
      </c>
      <c r="I22" s="2"/>
    </row>
    <row r="23" spans="1:9">
      <c r="A23" s="2"/>
      <c r="F23" s="2"/>
    </row>
    <row r="24" spans="1:9">
      <c r="A24" s="2"/>
      <c r="F24" s="2"/>
    </row>
    <row r="25" spans="1:9">
      <c r="A25" s="2"/>
      <c r="F25" s="2"/>
    </row>
    <row r="26" spans="1:9">
      <c r="A26" s="2"/>
      <c r="F26" s="2"/>
    </row>
    <row r="27" spans="1:9">
      <c r="A27" s="2">
        <v>2</v>
      </c>
      <c r="B27" t="s">
        <v>62</v>
      </c>
      <c r="G27">
        <v>2</v>
      </c>
      <c r="I27" t="s">
        <v>64</v>
      </c>
    </row>
    <row r="28" spans="1:9">
      <c r="A28" s="2"/>
    </row>
    <row r="29" spans="1:9">
      <c r="A29" t="s">
        <v>433</v>
      </c>
      <c r="C29" s="8">
        <v>7.5</v>
      </c>
      <c r="F29" t="s">
        <v>63</v>
      </c>
      <c r="I29" s="8">
        <v>7.5</v>
      </c>
    </row>
    <row r="30" spans="1:9">
      <c r="A30" s="2"/>
    </row>
    <row r="31" spans="1:9">
      <c r="A31" s="2"/>
    </row>
    <row r="32" spans="1:9">
      <c r="A32" s="2"/>
    </row>
    <row r="33" spans="1:2">
      <c r="A33" s="2"/>
    </row>
    <row r="34" spans="1:2">
      <c r="A34" s="2"/>
    </row>
    <row r="35" spans="1:2">
      <c r="A35" s="2"/>
    </row>
    <row r="36" spans="1:2">
      <c r="A36" s="2"/>
    </row>
    <row r="37" spans="1:2">
      <c r="A37" s="2">
        <v>20</v>
      </c>
      <c r="B37" t="s">
        <v>53</v>
      </c>
    </row>
    <row r="38" spans="1:2">
      <c r="A38" s="2"/>
    </row>
    <row r="39" spans="1:2">
      <c r="A39" s="6"/>
    </row>
    <row r="40" spans="1:2" ht="16.5">
      <c r="A40" s="7" t="s">
        <v>412</v>
      </c>
    </row>
    <row r="41" spans="1:2">
      <c r="A41" s="2" t="s">
        <v>33</v>
      </c>
    </row>
    <row r="42" spans="1:2">
      <c r="A42" s="2"/>
    </row>
    <row r="43" spans="1:2">
      <c r="A43" s="2" t="s">
        <v>441</v>
      </c>
    </row>
    <row r="44" spans="1:2">
      <c r="A44" s="2" t="s">
        <v>442</v>
      </c>
    </row>
    <row r="45" spans="1:2">
      <c r="A45" s="2" t="s">
        <v>437</v>
      </c>
    </row>
    <row r="46" spans="1:2">
      <c r="A46" s="2"/>
    </row>
    <row r="47" spans="1:2">
      <c r="A47" s="2" t="s">
        <v>37</v>
      </c>
    </row>
    <row r="48" spans="1:2">
      <c r="A48" s="2" t="s">
        <v>445</v>
      </c>
    </row>
    <row r="49" spans="1:1">
      <c r="A49" s="2" t="s">
        <v>444</v>
      </c>
    </row>
    <row r="50" spans="1:1">
      <c r="A50" s="2" t="s">
        <v>443</v>
      </c>
    </row>
    <row r="51" spans="1:1">
      <c r="A51" s="2" t="s">
        <v>438</v>
      </c>
    </row>
    <row r="52" spans="1:1">
      <c r="A52" s="2" t="s">
        <v>439</v>
      </c>
    </row>
    <row r="53" spans="1:1">
      <c r="A53" s="2" t="s">
        <v>440</v>
      </c>
    </row>
    <row r="54" spans="1:1">
      <c r="A54" s="2"/>
    </row>
    <row r="55" spans="1:1">
      <c r="A55" s="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3"/>
  <sheetViews>
    <sheetView workbookViewId="0">
      <selection activeCell="C13" sqref="C13"/>
    </sheetView>
  </sheetViews>
  <sheetFormatPr defaultRowHeight="15"/>
  <cols>
    <col min="1" max="1" width="6.7109375" customWidth="1"/>
    <col min="2" max="2" width="13.28515625" customWidth="1"/>
    <col min="3" max="3" width="7.85546875" customWidth="1"/>
    <col min="4" max="4" width="13.7109375" customWidth="1"/>
    <col min="5" max="5" width="3.140625" customWidth="1"/>
    <col min="6" max="6" width="15.85546875" customWidth="1"/>
    <col min="8" max="8" width="2.28515625" customWidth="1"/>
    <col min="9" max="9" width="8.85546875" customWidth="1"/>
    <col min="10" max="10" width="7.28515625" customWidth="1"/>
  </cols>
  <sheetData>
    <row r="1" spans="1:11" ht="18.75">
      <c r="E1" s="1" t="s">
        <v>0</v>
      </c>
    </row>
    <row r="2" spans="1:11" ht="18.75">
      <c r="A2" s="4"/>
    </row>
    <row r="3" spans="1:11" ht="21.75">
      <c r="E3" s="1" t="s">
        <v>386</v>
      </c>
    </row>
    <row r="4" spans="1:11">
      <c r="A4" s="3"/>
    </row>
    <row r="5" spans="1:11">
      <c r="A5" s="3"/>
    </row>
    <row r="6" spans="1:11" ht="16.5">
      <c r="A6" s="2" t="s">
        <v>2</v>
      </c>
      <c r="B6" s="2" t="s">
        <v>390</v>
      </c>
      <c r="C6" s="2">
        <v>68</v>
      </c>
      <c r="D6" s="2" t="s">
        <v>388</v>
      </c>
      <c r="E6" s="2">
        <v>73</v>
      </c>
      <c r="F6" s="2" t="s">
        <v>389</v>
      </c>
      <c r="G6" s="2" t="s">
        <v>391</v>
      </c>
      <c r="I6" s="2">
        <v>154</v>
      </c>
      <c r="J6" s="8">
        <f>SUM(A37*50/100)</f>
        <v>8.6649999999999991</v>
      </c>
      <c r="K6" t="s">
        <v>54</v>
      </c>
    </row>
    <row r="7" spans="1:11">
      <c r="A7" s="2"/>
    </row>
    <row r="8" spans="1:11" ht="16.5">
      <c r="A8" s="2" t="s">
        <v>7</v>
      </c>
      <c r="B8" s="2" t="s">
        <v>5</v>
      </c>
      <c r="C8" s="2">
        <v>70</v>
      </c>
      <c r="D8" s="2" t="s">
        <v>392</v>
      </c>
      <c r="E8" s="2">
        <v>72</v>
      </c>
      <c r="F8" s="2" t="s">
        <v>26</v>
      </c>
      <c r="G8" s="2" t="s">
        <v>17</v>
      </c>
      <c r="I8" s="2">
        <v>157</v>
      </c>
      <c r="J8" s="8">
        <f>SUM(A37*30/100)</f>
        <v>5.1989999999999998</v>
      </c>
      <c r="K8" t="s">
        <v>54</v>
      </c>
    </row>
    <row r="9" spans="1:11">
      <c r="A9" s="2"/>
    </row>
    <row r="10" spans="1:11" ht="16.5">
      <c r="A10" s="2" t="s">
        <v>13</v>
      </c>
      <c r="B10" s="2" t="s">
        <v>177</v>
      </c>
      <c r="C10" s="2">
        <v>70</v>
      </c>
      <c r="D10" s="2" t="s">
        <v>364</v>
      </c>
      <c r="E10" s="2" t="s">
        <v>410</v>
      </c>
      <c r="F10" s="2"/>
      <c r="G10" s="2"/>
      <c r="I10" s="2">
        <v>160</v>
      </c>
      <c r="J10" s="8">
        <f>SUM(A37*20/100)</f>
        <v>3.4659999999999997</v>
      </c>
      <c r="K10" t="s">
        <v>54</v>
      </c>
    </row>
    <row r="11" spans="1:11">
      <c r="A11" s="2"/>
    </row>
    <row r="12" spans="1:11">
      <c r="A12" s="2"/>
    </row>
    <row r="13" spans="1:11">
      <c r="A13" s="2" t="s">
        <v>387</v>
      </c>
    </row>
    <row r="14" spans="1:11">
      <c r="A14" s="2"/>
    </row>
    <row r="15" spans="1:11">
      <c r="A15" s="2"/>
    </row>
    <row r="16" spans="1:11">
      <c r="A16" s="2"/>
    </row>
    <row r="17" spans="1:9">
      <c r="A17" s="5" t="s">
        <v>61</v>
      </c>
      <c r="B17" s="9"/>
      <c r="C17" s="9">
        <f>SUM(A37*3*0.25)</f>
        <v>12.997499999999999</v>
      </c>
      <c r="F17" s="5" t="s">
        <v>55</v>
      </c>
      <c r="I17" s="9">
        <f>SUM(A37*3*0.25)</f>
        <v>12.997499999999999</v>
      </c>
    </row>
    <row r="18" spans="1:9">
      <c r="A18" s="2"/>
    </row>
    <row r="19" spans="1:9" ht="16.5">
      <c r="A19" s="2" t="s">
        <v>56</v>
      </c>
      <c r="F19" s="2" t="s">
        <v>23</v>
      </c>
    </row>
    <row r="20" spans="1:9">
      <c r="A20" s="2"/>
    </row>
    <row r="21" spans="1:9">
      <c r="A21" s="2" t="s">
        <v>396</v>
      </c>
      <c r="F21" s="2" t="s">
        <v>389</v>
      </c>
    </row>
    <row r="22" spans="1:9">
      <c r="A22" s="2" t="s">
        <v>397</v>
      </c>
      <c r="F22" s="2" t="s">
        <v>393</v>
      </c>
      <c r="I22" s="2"/>
    </row>
    <row r="23" spans="1:9">
      <c r="A23" s="2" t="s">
        <v>398</v>
      </c>
      <c r="F23" s="2" t="s">
        <v>177</v>
      </c>
    </row>
    <row r="24" spans="1:9">
      <c r="A24" s="2" t="s">
        <v>399</v>
      </c>
      <c r="F24" s="2" t="s">
        <v>394</v>
      </c>
    </row>
    <row r="25" spans="1:9">
      <c r="A25" s="2"/>
      <c r="F25" s="2" t="s">
        <v>395</v>
      </c>
    </row>
    <row r="26" spans="1:9">
      <c r="A26" s="2"/>
      <c r="F26" s="2"/>
    </row>
    <row r="27" spans="1:9">
      <c r="A27" s="2">
        <v>4</v>
      </c>
      <c r="B27" t="s">
        <v>62</v>
      </c>
      <c r="G27">
        <v>5</v>
      </c>
      <c r="I27" t="s">
        <v>64</v>
      </c>
    </row>
    <row r="28" spans="1:9">
      <c r="A28" s="2"/>
    </row>
    <row r="29" spans="1:9">
      <c r="A29" t="s">
        <v>63</v>
      </c>
      <c r="C29" s="8">
        <f>SUM(C17/A27)</f>
        <v>3.2493749999999997</v>
      </c>
      <c r="F29" t="s">
        <v>63</v>
      </c>
      <c r="I29" s="8">
        <f>SUM(I17/G27)</f>
        <v>2.5994999999999999</v>
      </c>
    </row>
    <row r="30" spans="1:9">
      <c r="A30" s="2"/>
    </row>
    <row r="31" spans="1:9">
      <c r="A31" s="2"/>
    </row>
    <row r="32" spans="1:9">
      <c r="A32" s="2"/>
    </row>
    <row r="33" spans="1:2">
      <c r="A33" s="2"/>
    </row>
    <row r="34" spans="1:2">
      <c r="A34" s="2"/>
    </row>
    <row r="35" spans="1:2">
      <c r="A35" s="2"/>
    </row>
    <row r="36" spans="1:2">
      <c r="A36" s="2"/>
    </row>
    <row r="37" spans="1:2">
      <c r="A37" s="2">
        <v>17.329999999999998</v>
      </c>
      <c r="B37" t="s">
        <v>53</v>
      </c>
    </row>
    <row r="38" spans="1:2">
      <c r="A38" s="2"/>
    </row>
    <row r="39" spans="1:2">
      <c r="A39" s="6"/>
    </row>
    <row r="40" spans="1:2" ht="16.5">
      <c r="A40" s="7" t="s">
        <v>408</v>
      </c>
    </row>
    <row r="41" spans="1:2">
      <c r="A41" s="2" t="s">
        <v>33</v>
      </c>
    </row>
    <row r="42" spans="1:2">
      <c r="A42" s="2"/>
    </row>
    <row r="43" spans="1:2">
      <c r="A43" s="2" t="s">
        <v>400</v>
      </c>
    </row>
    <row r="44" spans="1:2">
      <c r="A44" s="2" t="s">
        <v>401</v>
      </c>
    </row>
    <row r="45" spans="1:2">
      <c r="A45" s="2" t="s">
        <v>402</v>
      </c>
    </row>
    <row r="46" spans="1:2">
      <c r="A46" s="2"/>
    </row>
    <row r="47" spans="1:2">
      <c r="A47" s="2" t="s">
        <v>37</v>
      </c>
    </row>
    <row r="48" spans="1:2">
      <c r="A48" s="2" t="s">
        <v>403</v>
      </c>
    </row>
    <row r="49" spans="1:1">
      <c r="A49" s="2" t="s">
        <v>404</v>
      </c>
    </row>
    <row r="50" spans="1:1">
      <c r="A50" s="2" t="s">
        <v>405</v>
      </c>
    </row>
    <row r="51" spans="1:1">
      <c r="A51" s="2" t="s">
        <v>406</v>
      </c>
    </row>
    <row r="52" spans="1:1">
      <c r="A52" s="2" t="s">
        <v>407</v>
      </c>
    </row>
    <row r="53" spans="1:1">
      <c r="A53" s="2"/>
    </row>
  </sheetData>
  <pageMargins left="0.28999999999999998" right="0.24" top="0.24" bottom="0.39" header="0.17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54"/>
  <sheetViews>
    <sheetView workbookViewId="0">
      <selection activeCell="C18" sqref="C18"/>
    </sheetView>
  </sheetViews>
  <sheetFormatPr defaultRowHeight="15"/>
  <cols>
    <col min="1" max="1" width="6.7109375" customWidth="1"/>
    <col min="2" max="2" width="11.5703125" customWidth="1"/>
    <col min="3" max="3" width="8.140625" customWidth="1"/>
    <col min="4" max="4" width="15.140625" customWidth="1"/>
    <col min="5" max="5" width="3.140625" customWidth="1"/>
    <col min="6" max="6" width="15.85546875" customWidth="1"/>
    <col min="8" max="8" width="3" customWidth="1"/>
    <col min="9" max="9" width="8.5703125" customWidth="1"/>
  </cols>
  <sheetData>
    <row r="1" spans="1:11" ht="18.75">
      <c r="E1" s="1" t="s">
        <v>0</v>
      </c>
    </row>
    <row r="2" spans="1:11" ht="18.75">
      <c r="A2" s="4"/>
    </row>
    <row r="3" spans="1:11" ht="21.75">
      <c r="E3" s="1" t="s">
        <v>360</v>
      </c>
    </row>
    <row r="4" spans="1:11">
      <c r="A4" s="3"/>
    </row>
    <row r="5" spans="1:11">
      <c r="A5" s="3"/>
    </row>
    <row r="6" spans="1:11" ht="16.5">
      <c r="A6" s="2" t="s">
        <v>2</v>
      </c>
      <c r="B6" s="2" t="s">
        <v>362</v>
      </c>
      <c r="C6" s="2">
        <v>68</v>
      </c>
      <c r="D6" s="2" t="s">
        <v>14</v>
      </c>
      <c r="E6" s="2">
        <v>71</v>
      </c>
      <c r="F6" s="2" t="s">
        <v>363</v>
      </c>
      <c r="G6" s="2" t="s">
        <v>145</v>
      </c>
      <c r="I6" s="2">
        <v>154</v>
      </c>
      <c r="J6" s="8">
        <f>SUM(A38*50/100)</f>
        <v>7</v>
      </c>
      <c r="K6" t="s">
        <v>54</v>
      </c>
    </row>
    <row r="7" spans="1:11">
      <c r="A7" s="2"/>
    </row>
    <row r="8" spans="1:11" ht="16.5">
      <c r="A8" s="2" t="s">
        <v>7</v>
      </c>
      <c r="B8" s="2" t="s">
        <v>364</v>
      </c>
      <c r="C8" s="2">
        <v>69</v>
      </c>
      <c r="D8" s="2" t="s">
        <v>177</v>
      </c>
      <c r="E8" s="2">
        <v>71</v>
      </c>
      <c r="F8" s="2" t="s">
        <v>365</v>
      </c>
      <c r="G8" s="2" t="s">
        <v>366</v>
      </c>
      <c r="I8" s="2">
        <v>156</v>
      </c>
      <c r="J8" s="8">
        <f>SUM(A38*30/100)</f>
        <v>4.2</v>
      </c>
      <c r="K8" t="s">
        <v>54</v>
      </c>
    </row>
    <row r="9" spans="1:11">
      <c r="A9" s="2"/>
    </row>
    <row r="10" spans="1:11" ht="16.5">
      <c r="A10" s="2" t="s">
        <v>13</v>
      </c>
      <c r="B10" s="2" t="s">
        <v>45</v>
      </c>
      <c r="C10" s="2">
        <v>70</v>
      </c>
      <c r="D10" s="2" t="s">
        <v>5</v>
      </c>
      <c r="E10" s="2">
        <v>72</v>
      </c>
      <c r="F10" s="2" t="s">
        <v>3</v>
      </c>
      <c r="G10" s="2" t="s">
        <v>367</v>
      </c>
      <c r="I10" s="2">
        <v>157</v>
      </c>
      <c r="J10" s="8">
        <f>SUM(A38*20/100)</f>
        <v>2.8</v>
      </c>
      <c r="K10" t="s">
        <v>54</v>
      </c>
    </row>
    <row r="11" spans="1:11">
      <c r="A11" s="2"/>
    </row>
    <row r="12" spans="1:11">
      <c r="A12" s="2" t="s">
        <v>368</v>
      </c>
    </row>
    <row r="13" spans="1:11">
      <c r="A13" s="2"/>
    </row>
    <row r="14" spans="1:11">
      <c r="A14" s="2" t="s">
        <v>361</v>
      </c>
    </row>
    <row r="15" spans="1:11">
      <c r="A15" s="2"/>
    </row>
    <row r="16" spans="1:11">
      <c r="A16" s="2"/>
    </row>
    <row r="17" spans="1:9">
      <c r="A17" s="2"/>
    </row>
    <row r="18" spans="1:9">
      <c r="A18" s="5" t="s">
        <v>61</v>
      </c>
      <c r="B18" s="9"/>
      <c r="C18" s="9">
        <f>SUM(A38*3*0.25)</f>
        <v>10.5</v>
      </c>
      <c r="F18" s="5" t="s">
        <v>55</v>
      </c>
      <c r="I18" s="9">
        <f>SUM(A38*3*0.25)</f>
        <v>10.5</v>
      </c>
    </row>
    <row r="19" spans="1:9">
      <c r="A19" s="2"/>
    </row>
    <row r="20" spans="1:9" ht="16.5">
      <c r="A20" s="2" t="s">
        <v>56</v>
      </c>
      <c r="F20" s="2" t="s">
        <v>23</v>
      </c>
    </row>
    <row r="21" spans="1:9">
      <c r="A21" s="2"/>
    </row>
    <row r="22" spans="1:9">
      <c r="A22" s="2" t="s">
        <v>369</v>
      </c>
      <c r="F22" s="2" t="s">
        <v>26</v>
      </c>
    </row>
    <row r="23" spans="1:9">
      <c r="A23" s="2" t="s">
        <v>370</v>
      </c>
      <c r="F23" s="2" t="s">
        <v>14</v>
      </c>
      <c r="I23" s="2"/>
    </row>
    <row r="24" spans="1:9">
      <c r="A24" s="2" t="s">
        <v>371</v>
      </c>
      <c r="F24" s="2" t="s">
        <v>372</v>
      </c>
    </row>
    <row r="25" spans="1:9">
      <c r="A25" s="2"/>
      <c r="F25" s="2" t="s">
        <v>373</v>
      </c>
    </row>
    <row r="26" spans="1:9">
      <c r="A26" s="2"/>
      <c r="F26" s="2" t="s">
        <v>374</v>
      </c>
    </row>
    <row r="27" spans="1:9">
      <c r="A27" s="2"/>
      <c r="F27" s="2" t="s">
        <v>375</v>
      </c>
    </row>
    <row r="28" spans="1:9">
      <c r="A28" s="2">
        <v>3</v>
      </c>
      <c r="B28" t="s">
        <v>62</v>
      </c>
      <c r="G28">
        <v>6</v>
      </c>
      <c r="I28" t="s">
        <v>64</v>
      </c>
    </row>
    <row r="29" spans="1:9">
      <c r="A29" s="2"/>
    </row>
    <row r="30" spans="1:9">
      <c r="A30" t="s">
        <v>63</v>
      </c>
      <c r="C30" s="8">
        <f>SUM(C18/A28)</f>
        <v>3.5</v>
      </c>
      <c r="F30" t="s">
        <v>63</v>
      </c>
      <c r="I30" s="8">
        <f>SUM(I18/G28)</f>
        <v>1.75</v>
      </c>
    </row>
    <row r="31" spans="1:9">
      <c r="A31" s="2"/>
    </row>
    <row r="32" spans="1:9">
      <c r="A32" s="2"/>
    </row>
    <row r="33" spans="1:2">
      <c r="A33" s="2"/>
    </row>
    <row r="34" spans="1:2">
      <c r="A34" s="2"/>
    </row>
    <row r="35" spans="1:2">
      <c r="A35" s="2"/>
    </row>
    <row r="36" spans="1:2">
      <c r="A36" s="2"/>
    </row>
    <row r="37" spans="1:2">
      <c r="A37" s="2"/>
    </row>
    <row r="38" spans="1:2">
      <c r="A38" s="2">
        <v>14</v>
      </c>
      <c r="B38" t="s">
        <v>53</v>
      </c>
    </row>
    <row r="39" spans="1:2">
      <c r="A39" s="2"/>
    </row>
    <row r="40" spans="1:2">
      <c r="A40" s="6"/>
    </row>
    <row r="41" spans="1:2" ht="16.5">
      <c r="A41" s="7" t="s">
        <v>384</v>
      </c>
    </row>
    <row r="42" spans="1:2">
      <c r="A42" s="2" t="s">
        <v>33</v>
      </c>
    </row>
    <row r="43" spans="1:2">
      <c r="A43" s="2"/>
    </row>
    <row r="44" spans="1:2">
      <c r="A44" s="2" t="s">
        <v>376</v>
      </c>
    </row>
    <row r="45" spans="1:2">
      <c r="A45" s="2" t="s">
        <v>377</v>
      </c>
    </row>
    <row r="46" spans="1:2">
      <c r="A46" s="2" t="s">
        <v>378</v>
      </c>
    </row>
    <row r="47" spans="1:2">
      <c r="A47" s="2"/>
    </row>
    <row r="48" spans="1:2">
      <c r="A48" s="2" t="s">
        <v>37</v>
      </c>
    </row>
    <row r="49" spans="1:1">
      <c r="A49" s="2" t="s">
        <v>379</v>
      </c>
    </row>
    <row r="50" spans="1:1">
      <c r="A50" s="2" t="s">
        <v>380</v>
      </c>
    </row>
    <row r="51" spans="1:1">
      <c r="A51" s="2" t="s">
        <v>381</v>
      </c>
    </row>
    <row r="52" spans="1:1">
      <c r="A52" s="2" t="s">
        <v>382</v>
      </c>
    </row>
    <row r="53" spans="1:1">
      <c r="A53" s="2" t="s">
        <v>383</v>
      </c>
    </row>
    <row r="54" spans="1:1">
      <c r="A54" s="2" t="s">
        <v>72</v>
      </c>
    </row>
  </sheetData>
  <pageMargins left="0.17" right="0.2" top="0.22" bottom="0.17" header="0.17" footer="0.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53"/>
  <sheetViews>
    <sheetView workbookViewId="0">
      <selection sqref="A1:XFD1048576"/>
    </sheetView>
  </sheetViews>
  <sheetFormatPr defaultRowHeight="15"/>
  <cols>
    <col min="1" max="1" width="6.7109375" customWidth="1"/>
    <col min="2" max="2" width="11.5703125" customWidth="1"/>
    <col min="3" max="3" width="8.140625" customWidth="1"/>
    <col min="4" max="4" width="15.140625" customWidth="1"/>
    <col min="5" max="5" width="3.140625" customWidth="1"/>
    <col min="8" max="8" width="3" customWidth="1"/>
    <col min="9" max="9" width="8.5703125" customWidth="1"/>
  </cols>
  <sheetData>
    <row r="1" spans="1:11" ht="18.75">
      <c r="E1" s="1" t="s">
        <v>0</v>
      </c>
    </row>
    <row r="2" spans="1:11" ht="18.75">
      <c r="A2" s="4"/>
    </row>
    <row r="3" spans="1:11" ht="21.75">
      <c r="E3" s="1" t="s">
        <v>44</v>
      </c>
    </row>
    <row r="4" spans="1:11">
      <c r="A4" s="3"/>
    </row>
    <row r="5" spans="1:11">
      <c r="A5" s="3"/>
    </row>
    <row r="6" spans="1:11" ht="16.5">
      <c r="A6" s="2" t="s">
        <v>2</v>
      </c>
      <c r="B6" s="2" t="s">
        <v>3</v>
      </c>
      <c r="C6" s="2">
        <v>69</v>
      </c>
      <c r="D6" s="2" t="s">
        <v>45</v>
      </c>
      <c r="E6" s="2">
        <v>69</v>
      </c>
      <c r="F6" s="2" t="s">
        <v>5</v>
      </c>
      <c r="G6" s="2" t="s">
        <v>46</v>
      </c>
      <c r="I6" s="2">
        <v>148</v>
      </c>
      <c r="J6" s="8">
        <f>SUM(A37*50/100)</f>
        <v>7</v>
      </c>
      <c r="K6" t="s">
        <v>54</v>
      </c>
    </row>
    <row r="7" spans="1:11">
      <c r="A7" s="2"/>
    </row>
    <row r="8" spans="1:11" ht="16.5">
      <c r="A8" s="2" t="s">
        <v>7</v>
      </c>
      <c r="B8" s="2" t="s">
        <v>47</v>
      </c>
      <c r="C8" s="2">
        <v>72</v>
      </c>
      <c r="D8" s="2" t="s">
        <v>9</v>
      </c>
      <c r="E8" s="2">
        <v>73</v>
      </c>
      <c r="F8" s="2" t="s">
        <v>48</v>
      </c>
      <c r="G8" s="2" t="s">
        <v>49</v>
      </c>
      <c r="I8" s="2">
        <v>156</v>
      </c>
      <c r="J8" s="8">
        <f>SUM(A37*30/100)</f>
        <v>4.2</v>
      </c>
      <c r="K8" t="s">
        <v>54</v>
      </c>
    </row>
    <row r="9" spans="1:11">
      <c r="A9" s="2"/>
    </row>
    <row r="10" spans="1:11" ht="16.5">
      <c r="A10" s="2" t="s">
        <v>13</v>
      </c>
      <c r="B10" s="2" t="s">
        <v>26</v>
      </c>
      <c r="C10" s="2">
        <v>67</v>
      </c>
      <c r="D10" s="2" t="s">
        <v>14</v>
      </c>
      <c r="E10" s="2">
        <v>77</v>
      </c>
      <c r="F10" s="2" t="s">
        <v>50</v>
      </c>
      <c r="G10" s="2" t="s">
        <v>51</v>
      </c>
      <c r="I10" s="2">
        <v>156</v>
      </c>
      <c r="J10" s="8">
        <f>SUM(A37*20/100)</f>
        <v>2.8</v>
      </c>
      <c r="K10" t="s">
        <v>54</v>
      </c>
    </row>
    <row r="11" spans="1:11">
      <c r="A11" s="2"/>
    </row>
    <row r="12" spans="1:11">
      <c r="A12" s="2"/>
    </row>
    <row r="13" spans="1:11">
      <c r="A13" s="2" t="s">
        <v>52</v>
      </c>
    </row>
    <row r="14" spans="1:11">
      <c r="A14" s="2"/>
    </row>
    <row r="15" spans="1:11">
      <c r="A15" s="2"/>
    </row>
    <row r="16" spans="1:11">
      <c r="A16" s="2"/>
    </row>
    <row r="17" spans="1:9">
      <c r="A17" s="2"/>
    </row>
    <row r="18" spans="1:9">
      <c r="A18" s="5" t="s">
        <v>61</v>
      </c>
      <c r="B18" s="9"/>
      <c r="C18" s="9">
        <f>SUM(A37*3*0.25)</f>
        <v>10.5</v>
      </c>
      <c r="F18" s="5" t="s">
        <v>55</v>
      </c>
      <c r="I18" s="9">
        <f>SUM(A37*3*0.25)</f>
        <v>10.5</v>
      </c>
    </row>
    <row r="19" spans="1:9">
      <c r="A19" s="2"/>
    </row>
    <row r="20" spans="1:9" ht="16.5">
      <c r="A20" s="2" t="s">
        <v>56</v>
      </c>
      <c r="F20" s="2" t="s">
        <v>23</v>
      </c>
    </row>
    <row r="21" spans="1:9">
      <c r="A21" s="2"/>
    </row>
    <row r="22" spans="1:9">
      <c r="A22" s="2" t="s">
        <v>57</v>
      </c>
      <c r="F22" s="2" t="s">
        <v>45</v>
      </c>
    </row>
    <row r="23" spans="1:9">
      <c r="A23" s="2" t="s">
        <v>58</v>
      </c>
      <c r="I23" s="2"/>
    </row>
    <row r="24" spans="1:9">
      <c r="A24" s="2" t="s">
        <v>59</v>
      </c>
    </row>
    <row r="25" spans="1:9">
      <c r="A25" s="2" t="s">
        <v>60</v>
      </c>
    </row>
    <row r="26" spans="1:9">
      <c r="A26" s="2"/>
    </row>
    <row r="27" spans="1:9">
      <c r="A27" s="2">
        <v>4</v>
      </c>
      <c r="B27" t="s">
        <v>62</v>
      </c>
      <c r="G27">
        <v>1</v>
      </c>
      <c r="I27" t="s">
        <v>64</v>
      </c>
    </row>
    <row r="28" spans="1:9">
      <c r="A28" s="2"/>
    </row>
    <row r="29" spans="1:9">
      <c r="A29" t="s">
        <v>63</v>
      </c>
      <c r="C29" s="8">
        <f>SUM(C18/A27)</f>
        <v>2.625</v>
      </c>
      <c r="F29" t="s">
        <v>63</v>
      </c>
      <c r="I29" s="8">
        <f>SUM(I18/G27)</f>
        <v>10.5</v>
      </c>
    </row>
    <row r="30" spans="1:9">
      <c r="A30" s="2"/>
    </row>
    <row r="31" spans="1:9">
      <c r="A31" s="2"/>
    </row>
    <row r="32" spans="1:9">
      <c r="A32" s="2"/>
    </row>
    <row r="33" spans="1:2">
      <c r="A33" s="2"/>
    </row>
    <row r="34" spans="1:2">
      <c r="A34" s="2"/>
    </row>
    <row r="35" spans="1:2">
      <c r="A35" s="2"/>
    </row>
    <row r="36" spans="1:2">
      <c r="A36" s="2"/>
    </row>
    <row r="37" spans="1:2">
      <c r="A37" s="2">
        <v>14</v>
      </c>
      <c r="B37" t="s">
        <v>53</v>
      </c>
    </row>
    <row r="38" spans="1:2">
      <c r="A38" s="2"/>
    </row>
    <row r="39" spans="1:2">
      <c r="A39" s="6"/>
    </row>
    <row r="40" spans="1:2" ht="16.5">
      <c r="A40" s="7" t="s">
        <v>73</v>
      </c>
    </row>
    <row r="41" spans="1:2">
      <c r="A41" s="2" t="s">
        <v>33</v>
      </c>
    </row>
    <row r="42" spans="1:2">
      <c r="A42" s="2"/>
    </row>
    <row r="43" spans="1:2">
      <c r="A43" s="2" t="s">
        <v>65</v>
      </c>
    </row>
    <row r="44" spans="1:2">
      <c r="A44" s="2" t="s">
        <v>35</v>
      </c>
    </row>
    <row r="45" spans="1:2">
      <c r="A45" s="2" t="s">
        <v>66</v>
      </c>
    </row>
    <row r="46" spans="1:2">
      <c r="A46" s="2"/>
    </row>
    <row r="47" spans="1:2">
      <c r="A47" s="2" t="s">
        <v>37</v>
      </c>
    </row>
    <row r="48" spans="1:2">
      <c r="A48" s="2" t="s">
        <v>67</v>
      </c>
    </row>
    <row r="49" spans="1:1">
      <c r="A49" s="2" t="s">
        <v>68</v>
      </c>
    </row>
    <row r="50" spans="1:1">
      <c r="A50" s="2" t="s">
        <v>69</v>
      </c>
    </row>
    <row r="51" spans="1:1">
      <c r="A51" s="2" t="s">
        <v>70</v>
      </c>
    </row>
    <row r="52" spans="1:1">
      <c r="A52" s="2" t="s">
        <v>71</v>
      </c>
    </row>
    <row r="53" spans="1:1">
      <c r="A53" s="2" t="s">
        <v>72</v>
      </c>
    </row>
  </sheetData>
  <pageMargins left="0.41" right="0.45" top="0.3" bottom="0.2" header="0.23" footer="0.17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50"/>
  <sheetViews>
    <sheetView workbookViewId="0">
      <selection activeCell="F8" sqref="F8"/>
    </sheetView>
  </sheetViews>
  <sheetFormatPr defaultRowHeight="15"/>
  <cols>
    <col min="1" max="1" width="6.7109375" customWidth="1"/>
    <col min="2" max="2" width="15.85546875" customWidth="1"/>
    <col min="3" max="3" width="4.42578125" customWidth="1"/>
    <col min="4" max="4" width="15.140625" customWidth="1"/>
    <col min="5" max="5" width="3.140625" customWidth="1"/>
    <col min="8" max="8" width="3" customWidth="1"/>
    <col min="9" max="9" width="5.7109375" customWidth="1"/>
  </cols>
  <sheetData>
    <row r="1" spans="1:10" ht="18.75">
      <c r="E1" s="1" t="s">
        <v>0</v>
      </c>
    </row>
    <row r="2" spans="1:10" ht="18.75">
      <c r="A2" s="4"/>
    </row>
    <row r="3" spans="1:10" ht="21.75">
      <c r="E3" s="1" t="s">
        <v>1</v>
      </c>
    </row>
    <row r="4" spans="1:10">
      <c r="A4" s="3"/>
    </row>
    <row r="5" spans="1:10">
      <c r="A5" s="3"/>
    </row>
    <row r="6" spans="1:10" ht="16.5">
      <c r="A6" s="2" t="s">
        <v>2</v>
      </c>
      <c r="B6" s="2" t="s">
        <v>3</v>
      </c>
      <c r="C6" s="2">
        <v>71</v>
      </c>
      <c r="D6" s="2" t="s">
        <v>4</v>
      </c>
      <c r="E6" s="2">
        <v>75</v>
      </c>
      <c r="F6" s="2" t="s">
        <v>5</v>
      </c>
      <c r="G6" s="2" t="s">
        <v>409</v>
      </c>
      <c r="I6" s="2">
        <v>158</v>
      </c>
      <c r="J6" s="2" t="s">
        <v>6</v>
      </c>
    </row>
    <row r="7" spans="1:10">
      <c r="A7" s="2"/>
    </row>
    <row r="8" spans="1:10" ht="16.5">
      <c r="A8" s="2" t="s">
        <v>7</v>
      </c>
      <c r="B8" s="2" t="s">
        <v>8</v>
      </c>
      <c r="C8" s="2">
        <v>70</v>
      </c>
      <c r="D8" s="2" t="s">
        <v>9</v>
      </c>
      <c r="E8" s="2">
        <v>75</v>
      </c>
      <c r="F8" s="2" t="s">
        <v>10</v>
      </c>
      <c r="G8" s="2" t="s">
        <v>11</v>
      </c>
      <c r="I8" s="2">
        <v>159</v>
      </c>
      <c r="J8" s="2" t="s">
        <v>12</v>
      </c>
    </row>
    <row r="9" spans="1:10">
      <c r="A9" s="2"/>
    </row>
    <row r="10" spans="1:10" ht="16.5">
      <c r="A10" s="2" t="s">
        <v>13</v>
      </c>
      <c r="B10" s="2" t="s">
        <v>14</v>
      </c>
      <c r="C10" s="2">
        <v>68</v>
      </c>
      <c r="D10" s="2" t="s">
        <v>15</v>
      </c>
      <c r="E10" s="2">
        <v>77</v>
      </c>
      <c r="F10" s="2" t="s">
        <v>16</v>
      </c>
      <c r="G10" s="2" t="s">
        <v>17</v>
      </c>
      <c r="I10" s="2">
        <v>160</v>
      </c>
      <c r="J10" s="2" t="s">
        <v>18</v>
      </c>
    </row>
    <row r="11" spans="1:10">
      <c r="A11" s="2"/>
    </row>
    <row r="12" spans="1:10">
      <c r="A12" s="2"/>
    </row>
    <row r="13" spans="1:10">
      <c r="A13" s="2" t="s">
        <v>19</v>
      </c>
    </row>
    <row r="14" spans="1:10">
      <c r="A14" s="2"/>
    </row>
    <row r="15" spans="1:10">
      <c r="A15" s="2"/>
    </row>
    <row r="16" spans="1:10">
      <c r="A16" s="2"/>
    </row>
    <row r="17" spans="1:9">
      <c r="A17" s="2"/>
    </row>
    <row r="18" spans="1:9">
      <c r="A18" s="5" t="s">
        <v>20</v>
      </c>
      <c r="G18" s="5" t="s">
        <v>21</v>
      </c>
    </row>
    <row r="19" spans="1:9">
      <c r="A19" s="2"/>
    </row>
    <row r="20" spans="1:9" ht="16.5">
      <c r="A20" s="2" t="s">
        <v>22</v>
      </c>
      <c r="F20" s="2" t="s">
        <v>23</v>
      </c>
    </row>
    <row r="21" spans="1:9" ht="16.5">
      <c r="A21" s="2" t="s">
        <v>24</v>
      </c>
    </row>
    <row r="22" spans="1:9">
      <c r="A22" s="2" t="s">
        <v>25</v>
      </c>
      <c r="I22" s="2" t="s">
        <v>26</v>
      </c>
    </row>
    <row r="23" spans="1:9">
      <c r="I23" s="2" t="s">
        <v>27</v>
      </c>
    </row>
    <row r="24" spans="1:9" ht="16.5">
      <c r="A24" s="2" t="s">
        <v>28</v>
      </c>
    </row>
    <row r="25" spans="1:9">
      <c r="A25" s="2"/>
    </row>
    <row r="26" spans="1:9">
      <c r="A26" s="2" t="s">
        <v>29</v>
      </c>
      <c r="H26" s="2" t="s">
        <v>30</v>
      </c>
    </row>
    <row r="27" spans="1:9">
      <c r="A27" s="2"/>
    </row>
    <row r="28" spans="1:9">
      <c r="A28" s="2"/>
    </row>
    <row r="29" spans="1:9">
      <c r="A29" s="2"/>
    </row>
    <row r="30" spans="1:9">
      <c r="A30" s="2"/>
    </row>
    <row r="31" spans="1:9">
      <c r="A31" s="2"/>
    </row>
    <row r="32" spans="1:9">
      <c r="A32" s="2"/>
    </row>
    <row r="33" spans="1:1">
      <c r="A33" s="2"/>
    </row>
    <row r="34" spans="1:1">
      <c r="A34" s="2" t="s">
        <v>31</v>
      </c>
    </row>
    <row r="35" spans="1:1">
      <c r="A35" s="2"/>
    </row>
    <row r="36" spans="1:1">
      <c r="A36" s="6"/>
    </row>
    <row r="37" spans="1:1" ht="16.5">
      <c r="A37" s="7" t="s">
        <v>32</v>
      </c>
    </row>
    <row r="38" spans="1:1">
      <c r="A38" s="2" t="s">
        <v>33</v>
      </c>
    </row>
    <row r="39" spans="1:1">
      <c r="A39" s="2"/>
    </row>
    <row r="40" spans="1:1">
      <c r="A40" s="2" t="s">
        <v>34</v>
      </c>
    </row>
    <row r="41" spans="1:1">
      <c r="A41" s="2" t="s">
        <v>35</v>
      </c>
    </row>
    <row r="42" spans="1:1">
      <c r="A42" s="2" t="s">
        <v>36</v>
      </c>
    </row>
    <row r="43" spans="1:1">
      <c r="A43" s="2"/>
    </row>
    <row r="44" spans="1:1">
      <c r="A44" s="2" t="s">
        <v>37</v>
      </c>
    </row>
    <row r="45" spans="1:1">
      <c r="A45" s="2" t="s">
        <v>38</v>
      </c>
    </row>
    <row r="46" spans="1:1">
      <c r="A46" s="2" t="s">
        <v>39</v>
      </c>
    </row>
    <row r="47" spans="1:1">
      <c r="A47" s="2" t="s">
        <v>40</v>
      </c>
    </row>
    <row r="48" spans="1:1">
      <c r="A48" s="2" t="s">
        <v>41</v>
      </c>
    </row>
    <row r="49" spans="1:1">
      <c r="A49" s="2" t="s">
        <v>42</v>
      </c>
    </row>
    <row r="50" spans="1:1">
      <c r="A50" s="2" t="s">
        <v>43</v>
      </c>
    </row>
  </sheetData>
  <pageMargins left="0.23" right="0.17" top="0.27" bottom="0.34" header="0.17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49"/>
  <sheetViews>
    <sheetView workbookViewId="0">
      <selection activeCell="J6" sqref="J6"/>
    </sheetView>
  </sheetViews>
  <sheetFormatPr defaultRowHeight="15"/>
  <sheetData>
    <row r="1" spans="1:11" ht="18.75">
      <c r="E1" s="1" t="s">
        <v>0</v>
      </c>
    </row>
    <row r="2" spans="1:11" ht="18.75">
      <c r="A2" s="4"/>
    </row>
    <row r="3" spans="1:11" ht="21.75">
      <c r="E3" s="1" t="s">
        <v>136</v>
      </c>
    </row>
    <row r="4" spans="1:11">
      <c r="A4" s="3"/>
    </row>
    <row r="5" spans="1:11">
      <c r="A5" s="3"/>
    </row>
    <row r="6" spans="1:11" ht="16.5">
      <c r="A6" s="2" t="s">
        <v>2</v>
      </c>
      <c r="B6" s="2" t="s">
        <v>137</v>
      </c>
      <c r="C6" s="2">
        <v>71</v>
      </c>
      <c r="D6" s="2" t="s">
        <v>138</v>
      </c>
      <c r="F6" s="2">
        <v>71</v>
      </c>
      <c r="G6" s="2" t="s">
        <v>139</v>
      </c>
      <c r="H6" s="2" t="s">
        <v>140</v>
      </c>
      <c r="J6" s="2">
        <v>155</v>
      </c>
      <c r="K6" s="2" t="s">
        <v>141</v>
      </c>
    </row>
    <row r="7" spans="1:11">
      <c r="A7" s="2"/>
    </row>
    <row r="8" spans="1:11" ht="16.5">
      <c r="A8" s="2" t="s">
        <v>7</v>
      </c>
      <c r="B8" s="2" t="s">
        <v>142</v>
      </c>
      <c r="C8" s="2">
        <v>74</v>
      </c>
      <c r="D8" s="2" t="s">
        <v>143</v>
      </c>
      <c r="E8" s="2">
        <v>75</v>
      </c>
      <c r="F8" s="2" t="s">
        <v>144</v>
      </c>
      <c r="G8" s="2" t="s">
        <v>145</v>
      </c>
      <c r="I8" s="2">
        <v>164</v>
      </c>
      <c r="J8" s="2" t="s">
        <v>146</v>
      </c>
    </row>
    <row r="9" spans="1:11">
      <c r="A9" s="2"/>
    </row>
    <row r="10" spans="1:11" ht="16.5">
      <c r="A10" s="2" t="s">
        <v>13</v>
      </c>
      <c r="B10" s="2" t="s">
        <v>147</v>
      </c>
      <c r="C10" s="2">
        <v>70</v>
      </c>
      <c r="D10" s="2" t="s">
        <v>148</v>
      </c>
      <c r="E10" s="2" t="s">
        <v>149</v>
      </c>
      <c r="F10" s="2" t="s">
        <v>150</v>
      </c>
      <c r="H10" s="2">
        <v>166</v>
      </c>
      <c r="I10" s="2" t="s">
        <v>151</v>
      </c>
    </row>
    <row r="11" spans="1:11">
      <c r="A11" s="2"/>
    </row>
    <row r="12" spans="1:11">
      <c r="A12" s="2"/>
    </row>
    <row r="13" spans="1:11">
      <c r="A13" s="2" t="s">
        <v>152</v>
      </c>
    </row>
    <row r="14" spans="1:11">
      <c r="A14" s="2"/>
    </row>
    <row r="15" spans="1:11">
      <c r="A15" s="2"/>
    </row>
    <row r="16" spans="1:11">
      <c r="A16" s="2"/>
    </row>
    <row r="17" spans="1:9">
      <c r="A17" s="2"/>
    </row>
    <row r="18" spans="1:9">
      <c r="A18" s="5" t="s">
        <v>153</v>
      </c>
      <c r="G18" s="5" t="s">
        <v>154</v>
      </c>
    </row>
    <row r="19" spans="1:9">
      <c r="A19" s="2"/>
    </row>
    <row r="20" spans="1:9" ht="16.5">
      <c r="A20" s="2" t="s">
        <v>22</v>
      </c>
      <c r="F20" s="2" t="s">
        <v>23</v>
      </c>
    </row>
    <row r="21" spans="1:9" ht="16.5">
      <c r="A21" s="2" t="s">
        <v>24</v>
      </c>
    </row>
    <row r="22" spans="1:9">
      <c r="A22" s="2" t="s">
        <v>25</v>
      </c>
      <c r="I22" s="2" t="s">
        <v>155</v>
      </c>
    </row>
    <row r="23" spans="1:9">
      <c r="I23" s="2" t="s">
        <v>156</v>
      </c>
    </row>
    <row r="24" spans="1:9">
      <c r="I24" s="2" t="s">
        <v>142</v>
      </c>
    </row>
    <row r="25" spans="1:9">
      <c r="A25" s="2"/>
    </row>
    <row r="26" spans="1:9">
      <c r="A26" s="2" t="s">
        <v>157</v>
      </c>
      <c r="H26" s="2" t="s">
        <v>158</v>
      </c>
    </row>
    <row r="27" spans="1:9">
      <c r="A27" s="2"/>
    </row>
    <row r="28" spans="1:9">
      <c r="A28" s="2"/>
    </row>
    <row r="29" spans="1:9">
      <c r="A29" s="2"/>
    </row>
    <row r="30" spans="1:9">
      <c r="A30" s="2"/>
    </row>
    <row r="31" spans="1:9">
      <c r="A31" s="2"/>
    </row>
    <row r="32" spans="1:9">
      <c r="A32" s="2"/>
    </row>
    <row r="33" spans="1:1">
      <c r="A33" s="2"/>
    </row>
    <row r="34" spans="1:1">
      <c r="A34" s="2" t="s">
        <v>159</v>
      </c>
    </row>
    <row r="35" spans="1:1">
      <c r="A35" s="2"/>
    </row>
    <row r="36" spans="1:1">
      <c r="A36" s="6"/>
    </row>
    <row r="37" spans="1:1" ht="16.5">
      <c r="A37" s="7" t="s">
        <v>160</v>
      </c>
    </row>
    <row r="38" spans="1:1">
      <c r="A38" s="2" t="s">
        <v>33</v>
      </c>
    </row>
    <row r="39" spans="1:1">
      <c r="A39" s="2"/>
    </row>
    <row r="40" spans="1:1">
      <c r="A40" s="2" t="s">
        <v>161</v>
      </c>
    </row>
    <row r="41" spans="1:1">
      <c r="A41" s="2" t="s">
        <v>162</v>
      </c>
    </row>
    <row r="42" spans="1:1">
      <c r="A42" s="2" t="s">
        <v>163</v>
      </c>
    </row>
    <row r="43" spans="1:1">
      <c r="A43" s="2"/>
    </row>
    <row r="44" spans="1:1">
      <c r="A44" s="2" t="s">
        <v>37</v>
      </c>
    </row>
    <row r="45" spans="1:1">
      <c r="A45" s="2" t="s">
        <v>164</v>
      </c>
    </row>
    <row r="46" spans="1:1">
      <c r="A46" s="2" t="s">
        <v>165</v>
      </c>
    </row>
    <row r="47" spans="1:1">
      <c r="A47" s="2" t="s">
        <v>166</v>
      </c>
    </row>
    <row r="48" spans="1:1">
      <c r="A48" s="2" t="s">
        <v>167</v>
      </c>
    </row>
    <row r="49" spans="1:1">
      <c r="A49" s="2" t="s">
        <v>168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</vt:i4>
      </vt:variant>
    </vt:vector>
  </HeadingPairs>
  <TitlesOfParts>
    <vt:vector size="25" baseType="lpstr">
      <vt:lpstr>OVER VIEW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1999</vt:lpstr>
      <vt:lpstr>1998</vt:lpstr>
      <vt:lpstr>1997</vt:lpstr>
      <vt:lpstr>'2017'!Print_Area</vt:lpstr>
      <vt:lpstr>'2018'!Print_Area</vt:lpstr>
      <vt:lpstr>'2019'!Print_Area</vt:lpstr>
    </vt:vector>
  </TitlesOfParts>
  <Company>South Kyme Golf Club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pchamberlain</dc:creator>
  <cp:lastModifiedBy>PeterChamberlain</cp:lastModifiedBy>
  <cp:lastPrinted>2019-05-12T13:23:44Z</cp:lastPrinted>
  <dcterms:created xsi:type="dcterms:W3CDTF">2014-05-26T06:17:40Z</dcterms:created>
  <dcterms:modified xsi:type="dcterms:W3CDTF">2019-05-12T14:19:37Z</dcterms:modified>
</cp:coreProperties>
</file>