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35" windowHeight="9300"/>
  </bookViews>
  <sheets>
    <sheet name="OOM" sheetId="1" r:id="rId1"/>
    <sheet name="11.10.20" sheetId="2" r:id="rId2"/>
    <sheet name="25.10.20" sheetId="3" r:id="rId3"/>
    <sheet name="20.12.20" sheetId="4" r:id="rId4"/>
    <sheet name="17.01.21" sheetId="5" r:id="rId5"/>
    <sheet name="NA" sheetId="7" r:id="rId6"/>
  </sheets>
  <definedNames>
    <definedName name="_xlnm.Print_Area" localSheetId="1">'11.10.20'!$A$1:$F$60</definedName>
    <definedName name="_xlnm.Print_Area" localSheetId="4">'17.01.21'!$A$1:$K$57</definedName>
    <definedName name="_xlnm.Print_Area" localSheetId="2">'25.10.20'!$A$1:$K$57</definedName>
    <definedName name="_xlnm.Print_Area" localSheetId="0">OOM!$A$1:$K$51</definedName>
  </definedNames>
  <calcPr calcId="125725"/>
</workbook>
</file>

<file path=xl/calcChain.xml><?xml version="1.0" encoding="utf-8"?>
<calcChain xmlns="http://schemas.openxmlformats.org/spreadsheetml/2006/main">
  <c r="D5" i="1"/>
  <c r="E51" i="4"/>
  <c r="J53"/>
  <c r="E60" i="2"/>
  <c r="G62" i="5"/>
  <c r="G59"/>
  <c r="G57"/>
  <c r="E55" s="1"/>
  <c r="F9"/>
  <c r="F8"/>
  <c r="F7"/>
  <c r="F9" i="4"/>
  <c r="F8"/>
  <c r="F7"/>
  <c r="G62" i="3"/>
  <c r="G59"/>
  <c r="F9"/>
  <c r="F8"/>
  <c r="F7"/>
  <c r="H55" i="2"/>
  <c r="F9"/>
  <c r="F8"/>
  <c r="F7"/>
  <c r="K43" i="1" l="1"/>
  <c r="K37"/>
  <c r="K39"/>
  <c r="K22"/>
  <c r="K33"/>
  <c r="K44"/>
  <c r="K28"/>
  <c r="K45"/>
  <c r="K35"/>
  <c r="K36"/>
  <c r="K41"/>
  <c r="K40"/>
  <c r="K42"/>
  <c r="D37"/>
  <c r="D39"/>
  <c r="D22"/>
  <c r="D33"/>
  <c r="D44"/>
  <c r="D28"/>
  <c r="D45"/>
  <c r="D35"/>
  <c r="D36"/>
  <c r="D41"/>
  <c r="D40"/>
  <c r="D42"/>
  <c r="C35"/>
  <c r="C36"/>
  <c r="C41"/>
  <c r="C40"/>
  <c r="C42"/>
  <c r="C45"/>
  <c r="C28"/>
  <c r="C44"/>
  <c r="C33"/>
  <c r="C22"/>
  <c r="C39"/>
  <c r="C37"/>
  <c r="D43"/>
  <c r="C43"/>
  <c r="D13"/>
  <c r="D2"/>
  <c r="D6" l="1"/>
  <c r="C2"/>
  <c r="C34"/>
  <c r="D34"/>
  <c r="K23"/>
  <c r="K15"/>
  <c r="K18"/>
  <c r="K21"/>
  <c r="K19"/>
  <c r="K27"/>
  <c r="K5"/>
  <c r="K17"/>
  <c r="K32"/>
  <c r="K4"/>
  <c r="K25"/>
  <c r="K38"/>
  <c r="K14"/>
  <c r="K29"/>
  <c r="K20"/>
  <c r="K16"/>
  <c r="K34"/>
  <c r="K2"/>
  <c r="K7"/>
  <c r="K8"/>
  <c r="K24"/>
  <c r="K11"/>
  <c r="K12"/>
  <c r="K31"/>
  <c r="K6"/>
  <c r="K13"/>
  <c r="K26"/>
  <c r="K10"/>
  <c r="K30"/>
  <c r="K3"/>
  <c r="K9"/>
  <c r="C23" l="1"/>
  <c r="D23"/>
  <c r="G59" i="7"/>
  <c r="G56"/>
  <c r="G54"/>
  <c r="A53"/>
  <c r="E52"/>
  <c r="F9"/>
  <c r="F8"/>
  <c r="F7"/>
  <c r="D12" i="1" l="1"/>
  <c r="C12"/>
  <c r="D18"/>
  <c r="C18"/>
  <c r="D25"/>
  <c r="C25"/>
  <c r="D8"/>
  <c r="C8"/>
  <c r="D7"/>
  <c r="C7"/>
  <c r="C5"/>
  <c r="D29"/>
  <c r="C29"/>
  <c r="D21"/>
  <c r="C21"/>
  <c r="D30"/>
  <c r="C30"/>
  <c r="D11"/>
  <c r="C11"/>
  <c r="D27"/>
  <c r="C27"/>
  <c r="D32"/>
  <c r="C32"/>
  <c r="D3"/>
  <c r="C3"/>
  <c r="D19"/>
  <c r="C19"/>
  <c r="D20"/>
  <c r="C20"/>
  <c r="D16"/>
  <c r="C16"/>
  <c r="D9"/>
  <c r="C9"/>
  <c r="D14"/>
  <c r="C14"/>
  <c r="D4"/>
  <c r="C4"/>
  <c r="D31"/>
  <c r="C31"/>
  <c r="D15"/>
  <c r="C15"/>
  <c r="C13"/>
  <c r="D26"/>
  <c r="C26"/>
  <c r="D38"/>
  <c r="C38"/>
  <c r="C6"/>
  <c r="D24"/>
  <c r="C24"/>
  <c r="D10"/>
  <c r="C10"/>
  <c r="D17"/>
  <c r="C17"/>
  <c r="G59" i="2" l="1"/>
  <c r="G62"/>
</calcChain>
</file>

<file path=xl/sharedStrings.xml><?xml version="1.0" encoding="utf-8"?>
<sst xmlns="http://schemas.openxmlformats.org/spreadsheetml/2006/main" count="276" uniqueCount="132">
  <si>
    <t>Player 1</t>
  </si>
  <si>
    <t>Player 2</t>
  </si>
  <si>
    <t>OOM</t>
  </si>
  <si>
    <t>Wk 1</t>
  </si>
  <si>
    <t>Wk 2</t>
  </si>
  <si>
    <t>Wk 3</t>
  </si>
  <si>
    <t>Wk 4</t>
  </si>
  <si>
    <t>PAIRS PLACED 9TH - 16TH  WILL QUALIFY FOR MATCHPLAY STAGE OF PLATE COMPETITION</t>
  </si>
  <si>
    <t>SOUTH KYME GOLF CLUB</t>
  </si>
  <si>
    <t>Betterball medal</t>
  </si>
  <si>
    <t>Team Name</t>
  </si>
  <si>
    <t>Result</t>
  </si>
  <si>
    <t>£</t>
  </si>
  <si>
    <t>Competitors</t>
  </si>
  <si>
    <t xml:space="preserve">Players scored Two's  :      Each player wins </t>
  </si>
  <si>
    <t>WINTER LEAGUE WEEK 2</t>
  </si>
  <si>
    <t>WINTER LEAGUE WEEK 3</t>
  </si>
  <si>
    <t>B9</t>
  </si>
  <si>
    <t>B6</t>
  </si>
  <si>
    <t>B3</t>
  </si>
  <si>
    <t>B1</t>
  </si>
  <si>
    <t>Betterball Sprint Stableford</t>
  </si>
  <si>
    <t>Betterball Stableford</t>
  </si>
  <si>
    <t>WINTER LEAGUE WEEK 6</t>
  </si>
  <si>
    <t>Betterball Medal</t>
  </si>
  <si>
    <t>2's Scored By</t>
  </si>
  <si>
    <t>ADAM CAUDLE (2nd)</t>
  </si>
  <si>
    <t>MICK MAWSON (14th)</t>
  </si>
  <si>
    <t>SEAN BAUMBER (14th)</t>
  </si>
  <si>
    <t>A. WESTON / C. CHAMBERLAIN</t>
  </si>
  <si>
    <t>K. WRIGHT / P. SIMMONDS</t>
  </si>
  <si>
    <t>I. BARRATT / P. HARRIS</t>
  </si>
  <si>
    <t>R. MEAD / J. SPOONER</t>
  </si>
  <si>
    <t>A. LOWTH / C. MOUNTAIN</t>
  </si>
  <si>
    <t>S. SMITHSON / P. RUSSELL</t>
  </si>
  <si>
    <t>D. HOULTON / G. HOULTON</t>
  </si>
  <si>
    <t>N. AUDIS / S. BAUMBER</t>
  </si>
  <si>
    <t>D. LLEWELLYN / L. LLEWELLYN</t>
  </si>
  <si>
    <t>A. WELLS / A. CLARKE</t>
  </si>
  <si>
    <t>M. WHITEHOUSE / C. BYLES</t>
  </si>
  <si>
    <t>S. WILCOX / M. WALKER</t>
  </si>
  <si>
    <t>M. DEWHURST / G. LEECH</t>
  </si>
  <si>
    <t>S. ROBINSON / A. CAUDLE</t>
  </si>
  <si>
    <t>P. COUPLAND / N. LINDSEY</t>
  </si>
  <si>
    <t>D. FACEY / P. BURTON</t>
  </si>
  <si>
    <t>G. NOBLE / M. MAWSON</t>
  </si>
  <si>
    <t>D. BLAIR / S. HORNE</t>
  </si>
  <si>
    <t>R. SADLER / A. BALLANTYNE</t>
  </si>
  <si>
    <t>L. STEWART / M. HAZELWOOD</t>
  </si>
  <si>
    <t>M. DOLBY / C. MARKHAM</t>
  </si>
  <si>
    <t>P. MARSH / A. HUNT</t>
  </si>
  <si>
    <t>DQ</t>
  </si>
  <si>
    <t>T. RINGROSE / D. PRETORIUS</t>
  </si>
  <si>
    <t>N. OXBY / L. NICHOLSON</t>
  </si>
  <si>
    <t>A. DOWNING / A. LOVEDAY</t>
  </si>
  <si>
    <t>C. SYLVESTER / B. SYLVESTER</t>
  </si>
  <si>
    <t>W. CAMPBELL / P. CORBY</t>
  </si>
  <si>
    <t>J. OXBY / B. HOLDEN</t>
  </si>
  <si>
    <t>G. STANTON / D. WALSH</t>
  </si>
  <si>
    <t>G. LEWIS / J. MCLELLAN</t>
  </si>
  <si>
    <t>R. JONES / B. SILCOCK</t>
  </si>
  <si>
    <t>A. Cuthbertson / C. WILMOT</t>
  </si>
  <si>
    <t>M. ROWE / P. LIMAGE</t>
  </si>
  <si>
    <t>S. FARREN / J. STEPHENSON</t>
  </si>
  <si>
    <t>G. TILLMAN / C. BELL</t>
  </si>
  <si>
    <t>G. HOLDER / P. HOLDER</t>
  </si>
  <si>
    <t>P. DOCKERILL / J. HARRIS</t>
  </si>
  <si>
    <t>M. LALLY / S. FAWKES</t>
  </si>
  <si>
    <t>S. HUSBAND / B. WRIGHT</t>
  </si>
  <si>
    <t>A. WALSH / J. ELWOOD</t>
  </si>
  <si>
    <t>M. LOVE / P. HARRISON</t>
  </si>
  <si>
    <t>L. HOLLINGWORTH / A. CHARLTON</t>
  </si>
  <si>
    <t>E. HALLIDAY / S. Halliday</t>
  </si>
  <si>
    <t>B. ROHLAND / A. GRIGGS</t>
  </si>
  <si>
    <t>EDDIE HALLIDAY (11th)</t>
  </si>
  <si>
    <t>CARL SYLVESTER (2nd)</t>
  </si>
  <si>
    <t>P. BURTON / D. FACEY</t>
  </si>
  <si>
    <t>M. MAWSON / G. NOBLE</t>
  </si>
  <si>
    <t>S. FAWKES / M. LALLY</t>
  </si>
  <si>
    <t>J. STEPHENSON / S. FARREN</t>
  </si>
  <si>
    <t>C. WILMOT / A. CUTHBERTSON</t>
  </si>
  <si>
    <t>A. BALLANTYNE / R. SADLER</t>
  </si>
  <si>
    <t>A. CAUDLE / S. ROBINSON</t>
  </si>
  <si>
    <t>B. WRIGHT / S. HUSBAND</t>
  </si>
  <si>
    <t>B. HOLDEN / J. OXBY</t>
  </si>
  <si>
    <t>G. HOULTON / D. HOULTON</t>
  </si>
  <si>
    <t>A. CHARLTON / L. HOLLINGWORTH</t>
  </si>
  <si>
    <t>G. LEECH / M. DEWHURST</t>
  </si>
  <si>
    <t>L. NICHOLSON / N. OXBY</t>
  </si>
  <si>
    <t>J. ELWOOD / A. WALSH</t>
  </si>
  <si>
    <t xml:space="preserve">AFTER THE 4 QUALIFYING ROUNDS TOP 8 PAIRS QUALIFY FOR THE MATCHPLAY STAGES. </t>
  </si>
  <si>
    <t>IN THE EVENT OF A TIE THE PAIRING WITH THE HIGHEST OOM POINTS IN ROUND 4 WILL PREVAIL</t>
  </si>
  <si>
    <t>Peter BURTON</t>
  </si>
  <si>
    <t>Adam CAUDLE</t>
  </si>
  <si>
    <t>Lee LLEWELLYN</t>
  </si>
  <si>
    <t>Alan WELLS</t>
  </si>
  <si>
    <t>David WALSH</t>
  </si>
  <si>
    <t>Carl MARKHAM</t>
  </si>
  <si>
    <t>Paul SIMMONDS</t>
  </si>
  <si>
    <t>Niall OXBY</t>
  </si>
  <si>
    <t>Carl SYLVESTER</t>
  </si>
  <si>
    <t>Graham LEECH</t>
  </si>
  <si>
    <t>Shaun Halliday</t>
  </si>
  <si>
    <t>William CAMPBELL</t>
  </si>
  <si>
    <t>Aran WALSH</t>
  </si>
  <si>
    <t>Paul RUSSELL</t>
  </si>
  <si>
    <t>Mark LALLY</t>
  </si>
  <si>
    <t>Each win £1.46</t>
  </si>
  <si>
    <t>D. WALSH / G. STANTON</t>
  </si>
  <si>
    <t>A. LOVEDAY / A. DOWNING</t>
  </si>
  <si>
    <t>J. MCLELLAN / G. LEWIS</t>
  </si>
  <si>
    <t>P. HARRIS / I. BARRATT</t>
  </si>
  <si>
    <t>A. HUNT / P. MARSH</t>
  </si>
  <si>
    <t>N. LINDSEY / P. COUPLAND</t>
  </si>
  <si>
    <t>P. CORBY / W. CAMPBELL</t>
  </si>
  <si>
    <t>S. BAUMBER / N. AUDIS</t>
  </si>
  <si>
    <t>A. CUTHBERTSON / C. WILMOT</t>
  </si>
  <si>
    <t>Gary NOBLE</t>
  </si>
  <si>
    <t>Derek  M LLEWELLYN</t>
  </si>
  <si>
    <t>David HOULTON</t>
  </si>
  <si>
    <t>John SPOONER</t>
  </si>
  <si>
    <t>Neil AUDIS</t>
  </si>
  <si>
    <t>Dean BLAIR</t>
  </si>
  <si>
    <t>Neil LINDSEY</t>
  </si>
  <si>
    <t>Michael WHITEHOUSE</t>
  </si>
  <si>
    <t>Jez HARRIS</t>
  </si>
  <si>
    <t>John STEPHENSON</t>
  </si>
  <si>
    <t>Gillian HOLDER</t>
  </si>
  <si>
    <t>David PRETORIUS</t>
  </si>
  <si>
    <t>Philip HARRISON</t>
  </si>
  <si>
    <t>Richard SADLER</t>
  </si>
  <si>
    <t>M. WHITEHOUSE   C BYLES</t>
  </si>
</sst>
</file>

<file path=xl/styles.xml><?xml version="1.0" encoding="utf-8"?>
<styleSheet xmlns="http://schemas.openxmlformats.org/spreadsheetml/2006/main">
  <numFmts count="5">
    <numFmt numFmtId="44" formatCode="_-&quot;£&quot;* #,##0.00_-;\-&quot;£&quot;* #,##0.00_-;_-&quot;£&quot;* &quot;-&quot;??_-;_-@_-"/>
    <numFmt numFmtId="164" formatCode="_(&quot;$&quot;* #,##0.00_);_(&quot;$&quot;* \(#,##0.00\);_(&quot;$&quot;* &quot;-&quot;??_);_(@_)"/>
    <numFmt numFmtId="165" formatCode="dd\/mm\/yyyy"/>
    <numFmt numFmtId="166" formatCode="_-[$£-809]* #,##0.00_-;\-[$£-809]* #,##0.00_-;_-[$£-809]* &quot;-&quot;??_-;_-@_-"/>
    <numFmt numFmtId="167" formatCode="&quot;£&quot;#,##0.00"/>
  </numFmts>
  <fonts count="32">
    <font>
      <sz val="10"/>
      <name val="Arial"/>
    </font>
    <font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name val="Arial"/>
      <family val="2"/>
    </font>
    <font>
      <b/>
      <sz val="18"/>
      <color indexed="8"/>
      <name val="MS Sans Serif"/>
      <family val="2"/>
    </font>
    <font>
      <b/>
      <sz val="10"/>
      <color indexed="8"/>
      <name val="MS Sans Serif"/>
      <family val="2"/>
    </font>
    <font>
      <b/>
      <sz val="9.85"/>
      <color indexed="8"/>
      <name val="Times New Roman"/>
      <family val="1"/>
    </font>
    <font>
      <sz val="10"/>
      <color indexed="8"/>
      <name val="MS Sans Serif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0"/>
      <color theme="0"/>
      <name val="Arial"/>
      <family val="2"/>
    </font>
    <font>
      <sz val="12"/>
      <color rgb="FF00B05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0"/>
      <name val="Wingdings 3"/>
      <family val="1"/>
      <charset val="2"/>
    </font>
    <font>
      <sz val="9.85"/>
      <color indexed="8"/>
      <name val="Times New Roman"/>
      <family val="1"/>
    </font>
    <font>
      <sz val="11"/>
      <name val="Arial"/>
      <family val="2"/>
    </font>
    <font>
      <b/>
      <sz val="16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sz val="10"/>
      <color theme="3" tint="0.399975585192419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26">
    <xf numFmtId="0" fontId="0" fillId="0" borderId="0" xfId="0"/>
    <xf numFmtId="0" fontId="2" fillId="0" borderId="1" xfId="0" applyFont="1" applyBorder="1"/>
    <xf numFmtId="0" fontId="5" fillId="0" borderId="0" xfId="0" applyFont="1"/>
    <xf numFmtId="0" fontId="0" fillId="2" borderId="1" xfId="0" applyFill="1" applyBorder="1"/>
    <xf numFmtId="0" fontId="6" fillId="0" borderId="1" xfId="0" applyFont="1" applyFill="1" applyBorder="1"/>
    <xf numFmtId="0" fontId="0" fillId="0" borderId="0" xfId="0" applyNumberFormat="1" applyFill="1" applyBorder="1" applyAlignment="1" applyProtection="1"/>
    <xf numFmtId="0" fontId="7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/>
    <xf numFmtId="165" fontId="9" fillId="0" borderId="0" xfId="0" applyNumberFormat="1" applyFont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2" applyFont="1" applyBorder="1" applyAlignment="1">
      <alignment horizontal="center" vertical="center"/>
    </xf>
    <xf numFmtId="0" fontId="6" fillId="0" borderId="0" xfId="0" applyFont="1" applyBorder="1"/>
    <xf numFmtId="44" fontId="0" fillId="0" borderId="0" xfId="1" applyNumberFormat="1" applyFont="1" applyFill="1" applyBorder="1" applyAlignment="1" applyProtection="1"/>
    <xf numFmtId="0" fontId="16" fillId="0" borderId="0" xfId="0" applyFont="1" applyAlignment="1">
      <alignment horizontal="center" vertical="center"/>
    </xf>
    <xf numFmtId="0" fontId="6" fillId="0" borderId="0" xfId="0" applyFont="1" applyFill="1" applyBorder="1"/>
    <xf numFmtId="0" fontId="10" fillId="0" borderId="0" xfId="0" applyNumberFormat="1" applyFont="1" applyFill="1" applyBorder="1" applyAlignment="1" applyProtection="1"/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Border="1"/>
    <xf numFmtId="0" fontId="18" fillId="0" borderId="0" xfId="0" applyNumberFormat="1" applyFont="1" applyFill="1" applyBorder="1" applyAlignment="1" applyProtection="1"/>
    <xf numFmtId="166" fontId="0" fillId="0" borderId="0" xfId="1" applyNumberFormat="1" applyFont="1" applyFill="1" applyBorder="1" applyAlignment="1" applyProtection="1"/>
    <xf numFmtId="0" fontId="0" fillId="0" borderId="0" xfId="0" applyFill="1"/>
    <xf numFmtId="0" fontId="0" fillId="0" borderId="1" xfId="0" applyBorder="1" applyAlignment="1">
      <alignment horizontal="center"/>
    </xf>
    <xf numFmtId="0" fontId="18" fillId="0" borderId="0" xfId="0" applyFont="1"/>
    <xf numFmtId="0" fontId="0" fillId="0" borderId="0" xfId="0" applyAlignment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NumberForma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/>
    </xf>
    <xf numFmtId="0" fontId="13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167" fontId="0" fillId="0" borderId="0" xfId="0" applyNumberFormat="1" applyFill="1" applyBorder="1" applyAlignment="1" applyProtection="1"/>
    <xf numFmtId="0" fontId="15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3" borderId="1" xfId="0" applyFill="1" applyBorder="1"/>
    <xf numFmtId="0" fontId="1" fillId="0" borderId="0" xfId="0" applyFont="1" applyAlignment="1">
      <alignment horizontal="center"/>
    </xf>
    <xf numFmtId="0" fontId="0" fillId="0" borderId="1" xfId="0" applyFill="1" applyBorder="1"/>
    <xf numFmtId="0" fontId="1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4" fillId="3" borderId="1" xfId="0" applyFont="1" applyFill="1" applyBorder="1" applyAlignment="1">
      <alignment horizontal="center"/>
    </xf>
    <xf numFmtId="0" fontId="1" fillId="0" borderId="0" xfId="0" applyFont="1"/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6" xfId="0" applyNumberFormat="1" applyFont="1" applyFill="1" applyBorder="1" applyAlignment="1" applyProtection="1"/>
    <xf numFmtId="0" fontId="13" fillId="0" borderId="0" xfId="0" applyFont="1" applyBorder="1" applyAlignment="1">
      <alignment vertical="center"/>
    </xf>
    <xf numFmtId="0" fontId="15" fillId="0" borderId="0" xfId="0" applyFont="1"/>
    <xf numFmtId="0" fontId="0" fillId="0" borderId="0" xfId="0" applyNumberForma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165" fontId="24" fillId="0" borderId="0" xfId="0" applyNumberFormat="1" applyFont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25" fillId="0" borderId="3" xfId="0" applyFont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3" fillId="2" borderId="4" xfId="0" applyFont="1" applyFill="1" applyBorder="1" applyAlignment="1">
      <alignment horizontal="right" vertical="center"/>
    </xf>
    <xf numFmtId="0" fontId="23" fillId="0" borderId="4" xfId="0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0" fontId="26" fillId="3" borderId="1" xfId="0" applyFont="1" applyFill="1" applyBorder="1" applyAlignment="1">
      <alignment vertical="center" textRotation="180"/>
    </xf>
    <xf numFmtId="0" fontId="26" fillId="0" borderId="1" xfId="0" applyFont="1" applyFill="1" applyBorder="1" applyAlignment="1">
      <alignment vertical="center" textRotation="180"/>
    </xf>
    <xf numFmtId="0" fontId="23" fillId="3" borderId="4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 applyProtection="1"/>
    <xf numFmtId="0" fontId="2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6" fillId="3" borderId="1" xfId="0" applyFont="1" applyFill="1" applyBorder="1"/>
    <xf numFmtId="0" fontId="25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vertical="center" textRotation="180"/>
    </xf>
    <xf numFmtId="0" fontId="1" fillId="3" borderId="1" xfId="0" applyFont="1" applyFill="1" applyBorder="1"/>
    <xf numFmtId="0" fontId="1" fillId="5" borderId="1" xfId="0" applyFont="1" applyFill="1" applyBorder="1" applyAlignment="1">
      <alignment horizontal="center"/>
    </xf>
    <xf numFmtId="0" fontId="27" fillId="3" borderId="7" xfId="0" applyFont="1" applyFill="1" applyBorder="1" applyAlignment="1">
      <alignment horizontal="right" vertical="center"/>
    </xf>
    <xf numFmtId="0" fontId="22" fillId="3" borderId="7" xfId="0" applyFont="1" applyFill="1" applyBorder="1" applyAlignment="1">
      <alignment horizontal="right" vertical="center"/>
    </xf>
    <xf numFmtId="0" fontId="22" fillId="2" borderId="7" xfId="0" applyFont="1" applyFill="1" applyBorder="1" applyAlignment="1">
      <alignment horizontal="right" vertical="center"/>
    </xf>
    <xf numFmtId="0" fontId="27" fillId="2" borderId="7" xfId="0" applyFont="1" applyFill="1" applyBorder="1" applyAlignment="1">
      <alignment horizontal="right" vertical="center"/>
    </xf>
    <xf numFmtId="0" fontId="22" fillId="0" borderId="7" xfId="0" applyFont="1" applyFill="1" applyBorder="1" applyAlignment="1">
      <alignment horizontal="right" vertical="center"/>
    </xf>
    <xf numFmtId="0" fontId="27" fillId="0" borderId="7" xfId="0" applyFont="1" applyFill="1" applyBorder="1" applyAlignment="1">
      <alignment horizontal="right" vertical="center"/>
    </xf>
    <xf numFmtId="0" fontId="15" fillId="0" borderId="7" xfId="0" applyFont="1" applyFill="1" applyBorder="1" applyAlignment="1">
      <alignment horizontal="right" vertical="center"/>
    </xf>
    <xf numFmtId="0" fontId="1" fillId="3" borderId="5" xfId="0" applyNumberFormat="1" applyFont="1" applyFill="1" applyBorder="1" applyAlignment="1" applyProtection="1">
      <alignment horizontal="center"/>
    </xf>
    <xf numFmtId="0" fontId="1" fillId="2" borderId="5" xfId="0" applyNumberFormat="1" applyFont="1" applyFill="1" applyBorder="1" applyAlignment="1" applyProtection="1">
      <alignment horizontal="center"/>
    </xf>
    <xf numFmtId="0" fontId="1" fillId="5" borderId="5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/>
    </xf>
    <xf numFmtId="0" fontId="2" fillId="0" borderId="2" xfId="0" applyFont="1" applyBorder="1"/>
    <xf numFmtId="0" fontId="0" fillId="3" borderId="8" xfId="0" applyFill="1" applyBorder="1"/>
    <xf numFmtId="0" fontId="6" fillId="3" borderId="9" xfId="0" applyFont="1" applyFill="1" applyBorder="1"/>
    <xf numFmtId="0" fontId="0" fillId="3" borderId="10" xfId="0" applyFill="1" applyBorder="1"/>
    <xf numFmtId="0" fontId="6" fillId="3" borderId="11" xfId="0" applyFont="1" applyFill="1" applyBorder="1"/>
    <xf numFmtId="0" fontId="0" fillId="2" borderId="10" xfId="0" applyFill="1" applyBorder="1"/>
    <xf numFmtId="0" fontId="6" fillId="2" borderId="11" xfId="0" applyFont="1" applyFill="1" applyBorder="1"/>
    <xf numFmtId="0" fontId="0" fillId="0" borderId="10" xfId="0" applyFill="1" applyBorder="1"/>
    <xf numFmtId="0" fontId="6" fillId="0" borderId="11" xfId="0" applyFont="1" applyFill="1" applyBorder="1"/>
    <xf numFmtId="0" fontId="0" fillId="0" borderId="10" xfId="0" applyBorder="1"/>
    <xf numFmtId="0" fontId="0" fillId="0" borderId="12" xfId="0" applyBorder="1"/>
    <xf numFmtId="0" fontId="6" fillId="0" borderId="13" xfId="0" applyFont="1" applyFill="1" applyBorder="1"/>
    <xf numFmtId="0" fontId="31" fillId="0" borderId="0" xfId="0" applyFont="1"/>
    <xf numFmtId="0" fontId="31" fillId="0" borderId="0" xfId="0" applyFont="1" applyBorder="1"/>
    <xf numFmtId="166" fontId="0" fillId="0" borderId="0" xfId="1" applyNumberFormat="1" applyFont="1"/>
    <xf numFmtId="166" fontId="0" fillId="0" borderId="0" xfId="1" applyNumberFormat="1" applyFont="1" applyBorder="1"/>
    <xf numFmtId="0" fontId="1" fillId="5" borderId="1" xfId="0" applyFont="1" applyFill="1" applyBorder="1"/>
    <xf numFmtId="0" fontId="1" fillId="0" borderId="1" xfId="0" applyFont="1" applyFill="1" applyBorder="1"/>
    <xf numFmtId="0" fontId="1" fillId="2" borderId="1" xfId="0" applyFont="1" applyFill="1" applyBorder="1"/>
  </cellXfs>
  <cellStyles count="3">
    <cellStyle name="Currency" xfId="1" builtinId="4"/>
    <cellStyle name="Normal" xfId="0" builtinId="0"/>
    <cellStyle name="Normal 2" xfId="2"/>
  </cellStyles>
  <dxfs count="41"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00B050"/>
      </font>
    </dxf>
    <dxf>
      <font>
        <color theme="3" tint="0.39994506668294322"/>
      </font>
    </dxf>
    <dxf>
      <font>
        <color rgb="FFFF0000"/>
      </font>
    </dxf>
    <dxf>
      <font>
        <color rgb="FF00B050"/>
      </font>
    </dxf>
    <dxf>
      <font>
        <color theme="3" tint="0.39994506668294322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00B050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00B050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00B050"/>
      </font>
    </dxf>
    <dxf>
      <font>
        <color theme="3" tint="0.39994506668294322"/>
      </font>
    </dxf>
    <dxf>
      <font>
        <color rgb="FFFF0000"/>
      </font>
    </dxf>
    <dxf>
      <font>
        <color rgb="FF00B050"/>
      </font>
    </dxf>
    <dxf>
      <font>
        <color theme="3" tint="0.39994506668294322"/>
      </font>
    </dxf>
    <dxf>
      <font>
        <color rgb="FFFF0000"/>
      </font>
    </dxf>
    <dxf>
      <font>
        <color rgb="FF00B050"/>
      </font>
    </dxf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>
      <selection activeCell="E8" sqref="E8"/>
    </sheetView>
  </sheetViews>
  <sheetFormatPr defaultRowHeight="12.75"/>
  <cols>
    <col min="1" max="1" width="3.42578125" customWidth="1"/>
    <col min="2" max="2" width="4.42578125" customWidth="1"/>
    <col min="3" max="3" width="3.28515625" style="51" customWidth="1"/>
    <col min="4" max="4" width="3.140625" style="45" customWidth="1"/>
    <col min="5" max="5" width="20.140625" customWidth="1"/>
    <col min="6" max="6" width="18.28515625" customWidth="1"/>
    <col min="7" max="10" width="6.28515625" customWidth="1"/>
    <col min="11" max="11" width="7.5703125" style="68" customWidth="1"/>
  </cols>
  <sheetData>
    <row r="1" spans="1:11" ht="16.5" thickBot="1">
      <c r="E1" s="107" t="s">
        <v>0</v>
      </c>
      <c r="F1" s="107" t="s">
        <v>1</v>
      </c>
      <c r="G1" s="1" t="s">
        <v>3</v>
      </c>
      <c r="H1" s="1" t="s">
        <v>4</v>
      </c>
      <c r="I1" s="1" t="s">
        <v>5</v>
      </c>
      <c r="J1" s="1" t="s">
        <v>6</v>
      </c>
      <c r="K1" s="69" t="s">
        <v>2</v>
      </c>
    </row>
    <row r="2" spans="1:11" ht="15.95" customHeight="1">
      <c r="A2" s="44">
        <v>1</v>
      </c>
      <c r="B2" s="94">
        <v>3</v>
      </c>
      <c r="C2" s="79" t="str">
        <f t="shared" ref="C2:C45" si="0">IF(A2&gt;B2,"i",IF(A2&lt;B2,"h","n"))</f>
        <v>h</v>
      </c>
      <c r="D2" s="96">
        <f t="shared" ref="D2:D45" si="1">IF(A2=B2,"",IF(A2&gt;B2,A2-B2,B2-A2))</f>
        <v>2</v>
      </c>
      <c r="E2" s="108" t="s">
        <v>70</v>
      </c>
      <c r="F2" s="109"/>
      <c r="G2" s="103">
        <v>3600</v>
      </c>
      <c r="H2" s="90">
        <v>4300</v>
      </c>
      <c r="I2" s="90">
        <v>4300</v>
      </c>
      <c r="J2" s="85"/>
      <c r="K2" s="50">
        <f t="shared" ref="K2:K45" si="2">IF(SUM(G2:J2)=0,0,SUM(G2:J2))</f>
        <v>12200</v>
      </c>
    </row>
    <row r="3" spans="1:11" ht="15.95" customHeight="1">
      <c r="A3" s="44">
        <v>2</v>
      </c>
      <c r="B3" s="94">
        <v>1</v>
      </c>
      <c r="C3" s="79" t="str">
        <f t="shared" si="0"/>
        <v>i</v>
      </c>
      <c r="D3" s="96">
        <f t="shared" si="1"/>
        <v>1</v>
      </c>
      <c r="E3" s="110" t="s">
        <v>53</v>
      </c>
      <c r="F3" s="111"/>
      <c r="G3" s="103">
        <v>4100</v>
      </c>
      <c r="H3" s="90">
        <v>4000</v>
      </c>
      <c r="I3" s="90">
        <v>3700</v>
      </c>
      <c r="J3" s="77"/>
      <c r="K3" s="50">
        <f t="shared" si="2"/>
        <v>11800</v>
      </c>
    </row>
    <row r="4" spans="1:11" ht="15.95" customHeight="1">
      <c r="A4" s="44">
        <v>3</v>
      </c>
      <c r="B4" s="44">
        <v>8</v>
      </c>
      <c r="C4" s="79" t="str">
        <f t="shared" si="0"/>
        <v>h</v>
      </c>
      <c r="D4" s="96">
        <f t="shared" si="1"/>
        <v>5</v>
      </c>
      <c r="E4" s="110" t="s">
        <v>52</v>
      </c>
      <c r="F4" s="111"/>
      <c r="G4" s="103">
        <v>4200</v>
      </c>
      <c r="H4" s="90">
        <v>2500</v>
      </c>
      <c r="I4" s="90">
        <v>4200</v>
      </c>
      <c r="J4" s="77"/>
      <c r="K4" s="50">
        <f t="shared" si="2"/>
        <v>10900</v>
      </c>
    </row>
    <row r="5" spans="1:11" ht="15.95" customHeight="1">
      <c r="A5" s="44">
        <v>4</v>
      </c>
      <c r="B5" s="44">
        <v>9</v>
      </c>
      <c r="C5" s="79" t="str">
        <f t="shared" si="0"/>
        <v>h</v>
      </c>
      <c r="D5" s="97">
        <f>IF(A5=B5,"",IF(A5&gt;B5,A5-B5,B5-A5))</f>
        <v>5</v>
      </c>
      <c r="E5" s="110" t="s">
        <v>35</v>
      </c>
      <c r="F5" s="111"/>
      <c r="G5" s="103">
        <v>3200</v>
      </c>
      <c r="H5" s="90">
        <v>3300</v>
      </c>
      <c r="I5" s="123">
        <v>4400</v>
      </c>
      <c r="J5" s="85"/>
      <c r="K5" s="50">
        <f t="shared" si="2"/>
        <v>10900</v>
      </c>
    </row>
    <row r="6" spans="1:11" ht="15.95" customHeight="1">
      <c r="A6" s="44">
        <v>5</v>
      </c>
      <c r="B6" s="44">
        <v>10</v>
      </c>
      <c r="C6" s="79" t="str">
        <f t="shared" si="0"/>
        <v>h</v>
      </c>
      <c r="D6" s="96">
        <f t="shared" si="1"/>
        <v>5</v>
      </c>
      <c r="E6" s="110" t="s">
        <v>29</v>
      </c>
      <c r="F6" s="111"/>
      <c r="G6" s="105">
        <v>4400</v>
      </c>
      <c r="H6" s="90">
        <v>2000</v>
      </c>
      <c r="I6" s="94">
        <v>3900</v>
      </c>
      <c r="J6" s="77"/>
      <c r="K6" s="50">
        <f t="shared" si="2"/>
        <v>10300</v>
      </c>
    </row>
    <row r="7" spans="1:11" ht="15.95" customHeight="1">
      <c r="A7" s="44">
        <v>6</v>
      </c>
      <c r="B7" s="44">
        <v>4</v>
      </c>
      <c r="C7" s="79" t="str">
        <f t="shared" si="0"/>
        <v>i</v>
      </c>
      <c r="D7" s="96">
        <f t="shared" si="1"/>
        <v>2</v>
      </c>
      <c r="E7" s="110" t="s">
        <v>73</v>
      </c>
      <c r="F7" s="111"/>
      <c r="G7" s="103">
        <v>4000</v>
      </c>
      <c r="H7" s="90">
        <v>3400</v>
      </c>
      <c r="I7" s="90">
        <v>2700</v>
      </c>
      <c r="J7" s="77"/>
      <c r="K7" s="50">
        <f t="shared" si="2"/>
        <v>10100</v>
      </c>
    </row>
    <row r="8" spans="1:11" ht="15.95" customHeight="1">
      <c r="A8" s="44">
        <v>7</v>
      </c>
      <c r="B8" s="44">
        <v>5</v>
      </c>
      <c r="C8" s="79" t="str">
        <f t="shared" si="0"/>
        <v>i</v>
      </c>
      <c r="D8" s="96">
        <f t="shared" si="1"/>
        <v>2</v>
      </c>
      <c r="E8" s="110" t="s">
        <v>34</v>
      </c>
      <c r="F8" s="111"/>
      <c r="G8" s="103">
        <v>3300</v>
      </c>
      <c r="H8" s="90">
        <v>4100</v>
      </c>
      <c r="I8" s="90">
        <v>2500</v>
      </c>
      <c r="J8" s="85"/>
      <c r="K8" s="50">
        <f t="shared" si="2"/>
        <v>9900</v>
      </c>
    </row>
    <row r="9" spans="1:11" ht="15.95" customHeight="1">
      <c r="A9" s="44">
        <v>8</v>
      </c>
      <c r="B9" s="44">
        <v>13</v>
      </c>
      <c r="C9" s="79" t="str">
        <f t="shared" si="0"/>
        <v>h</v>
      </c>
      <c r="D9" s="97">
        <f t="shared" si="1"/>
        <v>5</v>
      </c>
      <c r="E9" s="110" t="s">
        <v>68</v>
      </c>
      <c r="F9" s="111"/>
      <c r="G9" s="103">
        <v>2900</v>
      </c>
      <c r="H9" s="90">
        <v>2900</v>
      </c>
      <c r="I9" s="94">
        <v>3400</v>
      </c>
      <c r="J9" s="85"/>
      <c r="K9" s="50">
        <f t="shared" si="2"/>
        <v>9200</v>
      </c>
    </row>
    <row r="10" spans="1:11" ht="15.95" customHeight="1">
      <c r="A10" s="3">
        <v>9</v>
      </c>
      <c r="B10" s="3">
        <v>12</v>
      </c>
      <c r="C10" s="74" t="str">
        <f t="shared" si="0"/>
        <v>h</v>
      </c>
      <c r="D10" s="99">
        <f t="shared" si="1"/>
        <v>3</v>
      </c>
      <c r="E10" s="112" t="s">
        <v>30</v>
      </c>
      <c r="F10" s="113"/>
      <c r="G10" s="104">
        <v>4300</v>
      </c>
      <c r="H10" s="92">
        <v>1700</v>
      </c>
      <c r="I10" s="125">
        <v>3200</v>
      </c>
      <c r="J10" s="93"/>
      <c r="K10" s="40">
        <f t="shared" si="2"/>
        <v>9200</v>
      </c>
    </row>
    <row r="11" spans="1:11" ht="15.95" customHeight="1">
      <c r="A11" s="3">
        <v>10</v>
      </c>
      <c r="B11" s="3">
        <v>7</v>
      </c>
      <c r="C11" s="74" t="str">
        <f t="shared" si="0"/>
        <v>i</v>
      </c>
      <c r="D11" s="99">
        <f t="shared" si="1"/>
        <v>3</v>
      </c>
      <c r="E11" s="112" t="s">
        <v>71</v>
      </c>
      <c r="F11" s="113"/>
      <c r="G11" s="104">
        <v>3700</v>
      </c>
      <c r="H11" s="92">
        <v>3600</v>
      </c>
      <c r="I11" s="92">
        <v>1700</v>
      </c>
      <c r="J11" s="93"/>
      <c r="K11" s="40">
        <f t="shared" si="2"/>
        <v>9000</v>
      </c>
    </row>
    <row r="12" spans="1:11" ht="15.95" customHeight="1">
      <c r="A12" s="3">
        <v>11</v>
      </c>
      <c r="B12" s="3">
        <v>1</v>
      </c>
      <c r="C12" s="74" t="str">
        <f t="shared" si="0"/>
        <v>i</v>
      </c>
      <c r="D12" s="98">
        <f t="shared" si="1"/>
        <v>10</v>
      </c>
      <c r="E12" s="112" t="s">
        <v>72</v>
      </c>
      <c r="F12" s="113"/>
      <c r="G12" s="104">
        <v>3900</v>
      </c>
      <c r="H12" s="92">
        <v>4200</v>
      </c>
      <c r="I12" s="92">
        <v>700</v>
      </c>
      <c r="J12" s="93"/>
      <c r="K12" s="40">
        <f t="shared" si="2"/>
        <v>8800</v>
      </c>
    </row>
    <row r="13" spans="1:11" ht="15.95" customHeight="1">
      <c r="A13" s="3">
        <v>12</v>
      </c>
      <c r="B13" s="3">
        <v>20</v>
      </c>
      <c r="C13" s="74" t="str">
        <f t="shared" si="0"/>
        <v>h</v>
      </c>
      <c r="D13" s="99">
        <f t="shared" si="1"/>
        <v>8</v>
      </c>
      <c r="E13" s="112" t="s">
        <v>33</v>
      </c>
      <c r="F13" s="113"/>
      <c r="G13" s="104">
        <v>3400</v>
      </c>
      <c r="H13" s="92">
        <v>1300</v>
      </c>
      <c r="I13" s="125">
        <v>4000</v>
      </c>
      <c r="J13" s="41"/>
      <c r="K13" s="40">
        <f t="shared" si="2"/>
        <v>8700</v>
      </c>
    </row>
    <row r="14" spans="1:11" ht="15.95" customHeight="1">
      <c r="A14" s="3">
        <v>13</v>
      </c>
      <c r="B14" s="3">
        <v>6</v>
      </c>
      <c r="C14" s="74" t="str">
        <f t="shared" si="0"/>
        <v>i</v>
      </c>
      <c r="D14" s="98">
        <f t="shared" si="1"/>
        <v>7</v>
      </c>
      <c r="E14" s="112" t="s">
        <v>69</v>
      </c>
      <c r="F14" s="113"/>
      <c r="G14" s="104">
        <v>3000</v>
      </c>
      <c r="H14" s="95">
        <v>4400</v>
      </c>
      <c r="I14" s="92">
        <v>1200</v>
      </c>
      <c r="J14" s="41"/>
      <c r="K14" s="40">
        <f t="shared" si="2"/>
        <v>8600</v>
      </c>
    </row>
    <row r="15" spans="1:11" ht="15.95" customHeight="1">
      <c r="A15" s="3">
        <v>14</v>
      </c>
      <c r="B15" s="3">
        <v>14</v>
      </c>
      <c r="C15" s="74" t="str">
        <f t="shared" si="0"/>
        <v>n</v>
      </c>
      <c r="D15" s="99" t="str">
        <f t="shared" si="1"/>
        <v/>
      </c>
      <c r="E15" s="112" t="s">
        <v>55</v>
      </c>
      <c r="F15" s="113"/>
      <c r="G15" s="104">
        <v>2600</v>
      </c>
      <c r="H15" s="92">
        <v>3200</v>
      </c>
      <c r="I15" s="125">
        <v>2800</v>
      </c>
      <c r="J15" s="93"/>
      <c r="K15" s="40">
        <f t="shared" si="2"/>
        <v>8600</v>
      </c>
    </row>
    <row r="16" spans="1:11" ht="15.95" customHeight="1">
      <c r="A16" s="3">
        <v>15</v>
      </c>
      <c r="B16" s="3">
        <v>16</v>
      </c>
      <c r="C16" s="74" t="str">
        <f t="shared" si="0"/>
        <v>h</v>
      </c>
      <c r="D16" s="98">
        <f t="shared" si="1"/>
        <v>1</v>
      </c>
      <c r="E16" s="112" t="s">
        <v>41</v>
      </c>
      <c r="F16" s="113"/>
      <c r="G16" s="104">
        <v>1800</v>
      </c>
      <c r="H16" s="92">
        <v>3700</v>
      </c>
      <c r="I16" s="125">
        <v>3000</v>
      </c>
      <c r="J16" s="93"/>
      <c r="K16" s="40">
        <f t="shared" si="2"/>
        <v>8500</v>
      </c>
    </row>
    <row r="17" spans="1:11" ht="15.95" customHeight="1">
      <c r="A17" s="3">
        <v>16</v>
      </c>
      <c r="B17" s="3">
        <v>25</v>
      </c>
      <c r="C17" s="74" t="str">
        <f t="shared" si="0"/>
        <v>h</v>
      </c>
      <c r="D17" s="98">
        <f t="shared" si="1"/>
        <v>9</v>
      </c>
      <c r="E17" s="112" t="s">
        <v>65</v>
      </c>
      <c r="F17" s="113"/>
      <c r="G17" s="104">
        <v>1600</v>
      </c>
      <c r="H17" s="92">
        <v>2400</v>
      </c>
      <c r="I17" s="125">
        <v>4100</v>
      </c>
      <c r="J17" s="93"/>
      <c r="K17" s="40">
        <f t="shared" si="2"/>
        <v>8100</v>
      </c>
    </row>
    <row r="18" spans="1:11" ht="15.95" customHeight="1">
      <c r="A18" s="44">
        <v>17</v>
      </c>
      <c r="B18" s="46">
        <v>18</v>
      </c>
      <c r="C18" s="75" t="str">
        <f t="shared" si="0"/>
        <v>h</v>
      </c>
      <c r="D18" s="100">
        <f t="shared" si="1"/>
        <v>1</v>
      </c>
      <c r="E18" s="114" t="s">
        <v>38</v>
      </c>
      <c r="F18" s="115"/>
      <c r="G18" s="106">
        <v>2300</v>
      </c>
      <c r="H18" s="91">
        <v>2600</v>
      </c>
      <c r="I18" s="124">
        <v>3100</v>
      </c>
      <c r="J18" s="78"/>
      <c r="K18" s="47">
        <f t="shared" si="2"/>
        <v>8000</v>
      </c>
    </row>
    <row r="19" spans="1:11" ht="15.95" customHeight="1">
      <c r="A19" s="46">
        <v>18</v>
      </c>
      <c r="B19" s="46">
        <v>11</v>
      </c>
      <c r="C19" s="75" t="str">
        <f t="shared" si="0"/>
        <v>i</v>
      </c>
      <c r="D19" s="100">
        <f t="shared" si="1"/>
        <v>7</v>
      </c>
      <c r="E19" s="114" t="s">
        <v>37</v>
      </c>
      <c r="F19" s="115"/>
      <c r="G19" s="106">
        <v>2500</v>
      </c>
      <c r="H19" s="91">
        <v>3800</v>
      </c>
      <c r="I19" s="124">
        <v>1000</v>
      </c>
      <c r="J19" s="78"/>
      <c r="K19" s="47">
        <f t="shared" si="2"/>
        <v>7300</v>
      </c>
    </row>
    <row r="20" spans="1:11" ht="15.95" customHeight="1">
      <c r="A20" s="46">
        <v>19</v>
      </c>
      <c r="B20" s="46">
        <v>28</v>
      </c>
      <c r="C20" s="75" t="str">
        <f t="shared" si="0"/>
        <v>h</v>
      </c>
      <c r="D20" s="102">
        <f t="shared" si="1"/>
        <v>9</v>
      </c>
      <c r="E20" s="114" t="s">
        <v>32</v>
      </c>
      <c r="F20" s="115"/>
      <c r="G20" s="106">
        <v>3500</v>
      </c>
      <c r="H20" s="91">
        <v>100</v>
      </c>
      <c r="I20" s="124">
        <v>3600</v>
      </c>
      <c r="J20" s="4"/>
      <c r="K20" s="47">
        <f t="shared" si="2"/>
        <v>7200</v>
      </c>
    </row>
    <row r="21" spans="1:11" ht="15.95" customHeight="1">
      <c r="A21" s="46">
        <v>20</v>
      </c>
      <c r="B21" s="46">
        <v>17</v>
      </c>
      <c r="C21" s="75" t="str">
        <f t="shared" si="0"/>
        <v>i</v>
      </c>
      <c r="D21" s="100">
        <f t="shared" si="1"/>
        <v>3</v>
      </c>
      <c r="E21" s="114" t="s">
        <v>57</v>
      </c>
      <c r="F21" s="115"/>
      <c r="G21" s="106">
        <v>2000</v>
      </c>
      <c r="H21" s="91">
        <v>3100</v>
      </c>
      <c r="I21" s="124">
        <v>1800</v>
      </c>
      <c r="J21" s="78"/>
      <c r="K21" s="47">
        <f t="shared" si="2"/>
        <v>6900</v>
      </c>
    </row>
    <row r="22" spans="1:11" ht="15.95" customHeight="1">
      <c r="A22" s="46">
        <v>21</v>
      </c>
      <c r="B22" s="46">
        <v>21</v>
      </c>
      <c r="C22" s="75" t="str">
        <f t="shared" si="0"/>
        <v>n</v>
      </c>
      <c r="D22" s="100" t="str">
        <f t="shared" si="1"/>
        <v/>
      </c>
      <c r="E22" s="114" t="s">
        <v>46</v>
      </c>
      <c r="F22" s="115"/>
      <c r="G22" s="106">
        <v>1000</v>
      </c>
      <c r="H22" s="91">
        <v>3500</v>
      </c>
      <c r="I22" s="124">
        <v>2400</v>
      </c>
      <c r="J22" s="78"/>
      <c r="K22" s="47">
        <f t="shared" si="2"/>
        <v>6900</v>
      </c>
    </row>
    <row r="23" spans="1:11" ht="15.95" customHeight="1">
      <c r="A23" s="46">
        <v>22</v>
      </c>
      <c r="B23" s="46">
        <v>15</v>
      </c>
      <c r="C23" s="75" t="str">
        <f t="shared" si="0"/>
        <v>i</v>
      </c>
      <c r="D23" s="100">
        <f t="shared" si="1"/>
        <v>7</v>
      </c>
      <c r="E23" s="114" t="s">
        <v>31</v>
      </c>
      <c r="F23" s="115"/>
      <c r="G23" s="106">
        <v>3800</v>
      </c>
      <c r="H23" s="91">
        <v>1800</v>
      </c>
      <c r="I23" s="124">
        <v>1100</v>
      </c>
      <c r="J23" s="78"/>
      <c r="K23" s="47">
        <f t="shared" si="2"/>
        <v>6700</v>
      </c>
    </row>
    <row r="24" spans="1:11" ht="15.95" customHeight="1">
      <c r="A24" s="46">
        <v>23</v>
      </c>
      <c r="B24" s="46">
        <v>32</v>
      </c>
      <c r="C24" s="75" t="str">
        <f t="shared" si="0"/>
        <v>h</v>
      </c>
      <c r="D24" s="101">
        <f t="shared" si="1"/>
        <v>9</v>
      </c>
      <c r="E24" s="114" t="s">
        <v>36</v>
      </c>
      <c r="F24" s="115"/>
      <c r="G24" s="106">
        <v>2700</v>
      </c>
      <c r="H24" s="91">
        <v>500</v>
      </c>
      <c r="I24" s="124">
        <v>3500</v>
      </c>
      <c r="J24" s="78"/>
      <c r="K24" s="47">
        <f t="shared" si="2"/>
        <v>6700</v>
      </c>
    </row>
    <row r="25" spans="1:11" ht="15.95" customHeight="1">
      <c r="A25" s="44">
        <v>24</v>
      </c>
      <c r="B25" s="46">
        <v>22</v>
      </c>
      <c r="C25" s="75" t="str">
        <f t="shared" si="0"/>
        <v>i</v>
      </c>
      <c r="D25" s="101">
        <f t="shared" si="1"/>
        <v>2</v>
      </c>
      <c r="E25" s="114" t="s">
        <v>42</v>
      </c>
      <c r="F25" s="115"/>
      <c r="G25" s="106">
        <v>1700</v>
      </c>
      <c r="H25" s="91">
        <v>2700</v>
      </c>
      <c r="I25" s="124">
        <v>2100</v>
      </c>
      <c r="J25" s="78"/>
      <c r="K25" s="47">
        <f t="shared" si="2"/>
        <v>6500</v>
      </c>
    </row>
    <row r="26" spans="1:11" ht="15.95" customHeight="1">
      <c r="A26" s="44">
        <v>25</v>
      </c>
      <c r="B26" s="46">
        <v>23</v>
      </c>
      <c r="C26" s="75" t="str">
        <f t="shared" si="0"/>
        <v>i</v>
      </c>
      <c r="D26" s="100">
        <f t="shared" si="1"/>
        <v>2</v>
      </c>
      <c r="E26" s="114" t="s">
        <v>43</v>
      </c>
      <c r="F26" s="115"/>
      <c r="G26" s="106">
        <v>1500</v>
      </c>
      <c r="H26" s="91">
        <v>2800</v>
      </c>
      <c r="I26" s="124">
        <v>2200</v>
      </c>
      <c r="J26" s="78"/>
      <c r="K26" s="47">
        <f t="shared" si="2"/>
        <v>6500</v>
      </c>
    </row>
    <row r="27" spans="1:11" ht="15.95" customHeight="1">
      <c r="A27" s="44">
        <v>26</v>
      </c>
      <c r="B27" s="46">
        <v>26</v>
      </c>
      <c r="C27" s="75" t="str">
        <f t="shared" si="0"/>
        <v>n</v>
      </c>
      <c r="D27" s="102" t="str">
        <f t="shared" si="1"/>
        <v/>
      </c>
      <c r="E27" s="114" t="s">
        <v>67</v>
      </c>
      <c r="F27" s="115"/>
      <c r="G27" s="106">
        <v>2800</v>
      </c>
      <c r="H27" s="91">
        <v>1100</v>
      </c>
      <c r="I27" s="124">
        <v>2600</v>
      </c>
      <c r="J27" s="78"/>
      <c r="K27" s="47">
        <f t="shared" si="2"/>
        <v>6500</v>
      </c>
    </row>
    <row r="28" spans="1:11" ht="15.95" customHeight="1">
      <c r="A28" s="44">
        <v>27</v>
      </c>
      <c r="B28" s="46">
        <v>37</v>
      </c>
      <c r="C28" s="75" t="str">
        <f t="shared" si="0"/>
        <v>h</v>
      </c>
      <c r="D28" s="100">
        <f t="shared" si="1"/>
        <v>10</v>
      </c>
      <c r="E28" s="114" t="s">
        <v>61</v>
      </c>
      <c r="F28" s="115"/>
      <c r="G28" s="106">
        <v>700</v>
      </c>
      <c r="H28" s="91">
        <v>1900</v>
      </c>
      <c r="I28" s="124">
        <v>3800</v>
      </c>
      <c r="J28" s="78"/>
      <c r="K28" s="47">
        <f t="shared" si="2"/>
        <v>6400</v>
      </c>
    </row>
    <row r="29" spans="1:11" ht="15.95" customHeight="1">
      <c r="A29" s="44">
        <v>28</v>
      </c>
      <c r="B29" s="46">
        <v>33</v>
      </c>
      <c r="C29" s="75" t="str">
        <f t="shared" si="0"/>
        <v>h</v>
      </c>
      <c r="D29" s="101">
        <f t="shared" si="1"/>
        <v>5</v>
      </c>
      <c r="E29" s="114" t="s">
        <v>56</v>
      </c>
      <c r="F29" s="115"/>
      <c r="G29" s="106">
        <v>2200</v>
      </c>
      <c r="H29" s="91">
        <v>800</v>
      </c>
      <c r="I29" s="124">
        <v>3300</v>
      </c>
      <c r="J29" s="78"/>
      <c r="K29" s="47">
        <f t="shared" si="2"/>
        <v>6300</v>
      </c>
    </row>
    <row r="30" spans="1:11" ht="15.95" customHeight="1">
      <c r="A30" s="44">
        <v>29</v>
      </c>
      <c r="B30" s="46">
        <v>29</v>
      </c>
      <c r="C30" s="75" t="str">
        <f t="shared" si="0"/>
        <v>n</v>
      </c>
      <c r="D30" s="100" t="str">
        <f t="shared" si="1"/>
        <v/>
      </c>
      <c r="E30" s="114" t="s">
        <v>66</v>
      </c>
      <c r="F30" s="115"/>
      <c r="G30" s="106">
        <v>2400</v>
      </c>
      <c r="H30" s="91">
        <v>1000</v>
      </c>
      <c r="I30" s="124">
        <v>2300</v>
      </c>
      <c r="J30" s="78"/>
      <c r="K30" s="47">
        <f t="shared" si="2"/>
        <v>5700</v>
      </c>
    </row>
    <row r="31" spans="1:11" ht="15.95" customHeight="1">
      <c r="A31" s="44">
        <v>30</v>
      </c>
      <c r="B31" s="46">
        <v>34</v>
      </c>
      <c r="C31" s="75" t="str">
        <f t="shared" si="0"/>
        <v>h</v>
      </c>
      <c r="D31" s="100">
        <f t="shared" si="1"/>
        <v>4</v>
      </c>
      <c r="E31" s="114" t="s">
        <v>64</v>
      </c>
      <c r="F31" s="115"/>
      <c r="G31" s="106">
        <v>1400</v>
      </c>
      <c r="H31" s="91">
        <v>1400</v>
      </c>
      <c r="I31" s="124">
        <v>2900</v>
      </c>
      <c r="J31" s="78"/>
      <c r="K31" s="47">
        <f t="shared" si="2"/>
        <v>5700</v>
      </c>
    </row>
    <row r="32" spans="1:11" ht="15.95" customHeight="1">
      <c r="A32" s="44">
        <v>31</v>
      </c>
      <c r="B32" s="46">
        <v>24</v>
      </c>
      <c r="C32" s="75" t="str">
        <f t="shared" si="0"/>
        <v>i</v>
      </c>
      <c r="D32" s="100">
        <f t="shared" si="1"/>
        <v>7</v>
      </c>
      <c r="E32" s="114" t="s">
        <v>40</v>
      </c>
      <c r="F32" s="115"/>
      <c r="G32" s="106">
        <v>1900</v>
      </c>
      <c r="H32" s="91">
        <v>2300</v>
      </c>
      <c r="I32" s="124">
        <v>1300</v>
      </c>
      <c r="J32" s="78"/>
      <c r="K32" s="47">
        <f t="shared" si="2"/>
        <v>5500</v>
      </c>
    </row>
    <row r="33" spans="1:11" ht="15.95" customHeight="1">
      <c r="A33" s="44">
        <v>32</v>
      </c>
      <c r="B33" s="46">
        <v>19</v>
      </c>
      <c r="C33" s="75" t="str">
        <f t="shared" si="0"/>
        <v>i</v>
      </c>
      <c r="D33" s="100">
        <f t="shared" si="1"/>
        <v>13</v>
      </c>
      <c r="E33" s="114" t="s">
        <v>58</v>
      </c>
      <c r="F33" s="115"/>
      <c r="G33" s="106">
        <v>900</v>
      </c>
      <c r="H33" s="91">
        <v>3900</v>
      </c>
      <c r="I33" s="124">
        <v>600</v>
      </c>
      <c r="J33" s="78"/>
      <c r="K33" s="47">
        <f t="shared" si="2"/>
        <v>5400</v>
      </c>
    </row>
    <row r="34" spans="1:11" ht="15.95" customHeight="1">
      <c r="A34" s="44">
        <v>33</v>
      </c>
      <c r="B34" s="46">
        <v>27</v>
      </c>
      <c r="C34" s="75" t="str">
        <f t="shared" si="0"/>
        <v>i</v>
      </c>
      <c r="D34" s="101">
        <f t="shared" si="1"/>
        <v>6</v>
      </c>
      <c r="E34" s="114" t="s">
        <v>54</v>
      </c>
      <c r="F34" s="115"/>
      <c r="G34" s="106">
        <v>3100</v>
      </c>
      <c r="H34" s="91">
        <v>700</v>
      </c>
      <c r="I34" s="124">
        <v>800</v>
      </c>
      <c r="J34" s="4"/>
      <c r="K34" s="47">
        <f t="shared" si="2"/>
        <v>4600</v>
      </c>
    </row>
    <row r="35" spans="1:11" ht="15.95" customHeight="1">
      <c r="A35" s="44">
        <v>34</v>
      </c>
      <c r="B35" s="46">
        <v>36</v>
      </c>
      <c r="C35" s="75" t="str">
        <f t="shared" si="0"/>
        <v>h</v>
      </c>
      <c r="D35" s="100">
        <f t="shared" si="1"/>
        <v>2</v>
      </c>
      <c r="E35" s="114" t="s">
        <v>47</v>
      </c>
      <c r="F35" s="115"/>
      <c r="G35" s="106">
        <v>500</v>
      </c>
      <c r="H35" s="91">
        <v>2200</v>
      </c>
      <c r="I35" s="124">
        <v>1900</v>
      </c>
      <c r="J35" s="78"/>
      <c r="K35" s="47">
        <f t="shared" si="2"/>
        <v>4600</v>
      </c>
    </row>
    <row r="36" spans="1:11" ht="15.95" customHeight="1">
      <c r="A36" s="44">
        <v>35</v>
      </c>
      <c r="B36" s="46">
        <v>30</v>
      </c>
      <c r="C36" s="75" t="str">
        <f t="shared" si="0"/>
        <v>i</v>
      </c>
      <c r="D36" s="100">
        <f t="shared" si="1"/>
        <v>5</v>
      </c>
      <c r="E36" s="114" t="s">
        <v>59</v>
      </c>
      <c r="F36" s="115"/>
      <c r="G36" s="106">
        <v>400</v>
      </c>
      <c r="H36" s="91">
        <v>3000</v>
      </c>
      <c r="I36" s="124">
        <v>900</v>
      </c>
      <c r="J36" s="78"/>
      <c r="K36" s="47">
        <f t="shared" si="2"/>
        <v>4300</v>
      </c>
    </row>
    <row r="37" spans="1:11" ht="15.95" customHeight="1">
      <c r="A37" s="44">
        <v>36</v>
      </c>
      <c r="B37" s="46">
        <v>35</v>
      </c>
      <c r="C37" s="75" t="str">
        <f t="shared" si="0"/>
        <v>i</v>
      </c>
      <c r="D37" s="100">
        <f t="shared" si="1"/>
        <v>1</v>
      </c>
      <c r="E37" s="114" t="s">
        <v>63</v>
      </c>
      <c r="F37" s="115"/>
      <c r="G37" s="106">
        <v>1200</v>
      </c>
      <c r="H37" s="91">
        <v>1500</v>
      </c>
      <c r="I37" s="124">
        <v>1400</v>
      </c>
      <c r="J37" s="78"/>
      <c r="K37" s="47">
        <f t="shared" si="2"/>
        <v>4100</v>
      </c>
    </row>
    <row r="38" spans="1:11" ht="15.95" customHeight="1">
      <c r="A38" s="44">
        <v>37</v>
      </c>
      <c r="B38" s="46">
        <v>31</v>
      </c>
      <c r="C38" s="75" t="str">
        <f t="shared" si="0"/>
        <v>i</v>
      </c>
      <c r="D38" s="101">
        <f t="shared" si="1"/>
        <v>6</v>
      </c>
      <c r="E38" s="114" t="s">
        <v>39</v>
      </c>
      <c r="F38" s="115"/>
      <c r="G38" s="106">
        <v>2100</v>
      </c>
      <c r="H38" s="91">
        <v>1200</v>
      </c>
      <c r="I38" s="124">
        <v>500</v>
      </c>
      <c r="J38" s="78"/>
      <c r="K38" s="47">
        <f t="shared" si="2"/>
        <v>3800</v>
      </c>
    </row>
    <row r="39" spans="1:11" ht="15.95" customHeight="1">
      <c r="A39" s="44">
        <v>38</v>
      </c>
      <c r="B39" s="46">
        <v>39</v>
      </c>
      <c r="C39" s="75" t="str">
        <f t="shared" si="0"/>
        <v>h</v>
      </c>
      <c r="D39" s="100">
        <f t="shared" si="1"/>
        <v>1</v>
      </c>
      <c r="E39" s="116" t="s">
        <v>45</v>
      </c>
      <c r="F39" s="115"/>
      <c r="G39" s="106">
        <v>1100</v>
      </c>
      <c r="H39" s="91">
        <v>900</v>
      </c>
      <c r="I39" s="124">
        <v>1500</v>
      </c>
      <c r="J39" s="78"/>
      <c r="K39" s="47">
        <f t="shared" si="2"/>
        <v>3500</v>
      </c>
    </row>
    <row r="40" spans="1:11" ht="15.95" customHeight="1">
      <c r="A40" s="44">
        <v>39</v>
      </c>
      <c r="B40" s="46">
        <v>40</v>
      </c>
      <c r="C40" s="75" t="str">
        <f t="shared" si="0"/>
        <v>h</v>
      </c>
      <c r="D40" s="100">
        <f t="shared" si="1"/>
        <v>1</v>
      </c>
      <c r="E40" s="116" t="s">
        <v>49</v>
      </c>
      <c r="F40" s="115"/>
      <c r="G40" s="106">
        <v>200</v>
      </c>
      <c r="H40" s="91">
        <v>1600</v>
      </c>
      <c r="I40" s="124">
        <v>1600</v>
      </c>
      <c r="J40" s="78"/>
      <c r="K40" s="47">
        <f t="shared" si="2"/>
        <v>3400</v>
      </c>
    </row>
    <row r="41" spans="1:11" ht="15.95" customHeight="1">
      <c r="A41" s="44">
        <v>40</v>
      </c>
      <c r="B41" s="46">
        <v>40</v>
      </c>
      <c r="C41" s="75" t="str">
        <f t="shared" si="0"/>
        <v>n</v>
      </c>
      <c r="D41" s="100" t="str">
        <f t="shared" si="1"/>
        <v/>
      </c>
      <c r="E41" s="116" t="s">
        <v>48</v>
      </c>
      <c r="F41" s="115"/>
      <c r="G41" s="106">
        <v>300</v>
      </c>
      <c r="H41" s="91">
        <v>2100</v>
      </c>
      <c r="I41" s="124">
        <v>0</v>
      </c>
      <c r="J41" s="78"/>
      <c r="K41" s="47">
        <f t="shared" si="2"/>
        <v>2400</v>
      </c>
    </row>
    <row r="42" spans="1:11" ht="15.95" customHeight="1">
      <c r="A42" s="44">
        <v>41</v>
      </c>
      <c r="B42" s="46">
        <v>44</v>
      </c>
      <c r="C42" s="75" t="str">
        <f t="shared" si="0"/>
        <v>h</v>
      </c>
      <c r="D42" s="100">
        <f t="shared" si="1"/>
        <v>3</v>
      </c>
      <c r="E42" s="116" t="s">
        <v>50</v>
      </c>
      <c r="F42" s="115"/>
      <c r="G42" s="106">
        <v>100</v>
      </c>
      <c r="H42" s="91">
        <v>300</v>
      </c>
      <c r="I42" s="124">
        <v>2000</v>
      </c>
      <c r="J42" s="78"/>
      <c r="K42" s="47">
        <f t="shared" si="2"/>
        <v>2400</v>
      </c>
    </row>
    <row r="43" spans="1:11" ht="15.95" customHeight="1">
      <c r="A43" s="44">
        <v>42</v>
      </c>
      <c r="B43" s="46">
        <v>41</v>
      </c>
      <c r="C43" s="75" t="str">
        <f t="shared" si="0"/>
        <v>i</v>
      </c>
      <c r="D43" s="100">
        <f t="shared" si="1"/>
        <v>1</v>
      </c>
      <c r="E43" s="116" t="s">
        <v>44</v>
      </c>
      <c r="F43" s="115"/>
      <c r="G43" s="106">
        <v>1300</v>
      </c>
      <c r="H43" s="91">
        <v>200</v>
      </c>
      <c r="I43" s="124">
        <v>0</v>
      </c>
      <c r="J43" s="78"/>
      <c r="K43" s="47">
        <f t="shared" si="2"/>
        <v>1500</v>
      </c>
    </row>
    <row r="44" spans="1:11" ht="15.95" customHeight="1">
      <c r="A44" s="44">
        <v>43</v>
      </c>
      <c r="B44" s="46">
        <v>42</v>
      </c>
      <c r="C44" s="75" t="str">
        <f t="shared" si="0"/>
        <v>i</v>
      </c>
      <c r="D44" s="100">
        <f t="shared" si="1"/>
        <v>1</v>
      </c>
      <c r="E44" s="116" t="s">
        <v>62</v>
      </c>
      <c r="F44" s="115"/>
      <c r="G44" s="106">
        <v>800</v>
      </c>
      <c r="H44" s="91">
        <v>600</v>
      </c>
      <c r="I44" s="124">
        <v>0</v>
      </c>
      <c r="J44" s="78"/>
      <c r="K44" s="47">
        <f t="shared" si="2"/>
        <v>1400</v>
      </c>
    </row>
    <row r="45" spans="1:11" ht="16.5" thickBot="1">
      <c r="A45" s="44">
        <v>44</v>
      </c>
      <c r="B45" s="46">
        <v>43</v>
      </c>
      <c r="C45" s="75" t="str">
        <f t="shared" si="0"/>
        <v>i</v>
      </c>
      <c r="D45" s="100">
        <f t="shared" si="1"/>
        <v>1</v>
      </c>
      <c r="E45" s="117" t="s">
        <v>60</v>
      </c>
      <c r="F45" s="118"/>
      <c r="G45" s="106">
        <v>600</v>
      </c>
      <c r="H45" s="91">
        <v>400</v>
      </c>
      <c r="I45" s="124">
        <v>0</v>
      </c>
      <c r="J45" s="78"/>
      <c r="K45" s="47">
        <f t="shared" si="2"/>
        <v>1000</v>
      </c>
    </row>
    <row r="46" spans="1:11">
      <c r="G46" s="7"/>
    </row>
    <row r="47" spans="1:11">
      <c r="G47" s="7"/>
    </row>
    <row r="48" spans="1:11">
      <c r="G48" s="7"/>
    </row>
    <row r="49" spans="1:11">
      <c r="A49" s="51" t="s">
        <v>90</v>
      </c>
    </row>
    <row r="50" spans="1:11">
      <c r="A50" s="2" t="s">
        <v>7</v>
      </c>
    </row>
    <row r="51" spans="1:11">
      <c r="A51" s="51" t="s">
        <v>91</v>
      </c>
    </row>
    <row r="53" spans="1:11" s="57" customForma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</row>
    <row r="54" spans="1:1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</row>
    <row r="55" spans="1:11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</row>
  </sheetData>
  <sortState ref="A2:K45">
    <sortCondition descending="1" ref="K2:K45"/>
  </sortState>
  <phoneticPr fontId="0" type="noConversion"/>
  <pageMargins left="0.15748031496062992" right="0.15748031496062992" top="7.874015748031496E-2" bottom="1.6535433070866143" header="0.15748031496062992" footer="1.6929133858267718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69"/>
  <sheetViews>
    <sheetView topLeftCell="A43" workbookViewId="0">
      <selection activeCell="E61" sqref="E61"/>
    </sheetView>
  </sheetViews>
  <sheetFormatPr defaultRowHeight="12.75"/>
  <cols>
    <col min="1" max="1" width="20.85546875" customWidth="1"/>
    <col min="2" max="2" width="14.42578125" customWidth="1"/>
    <col min="3" max="3" width="10" customWidth="1"/>
    <col min="4" max="4" width="9.140625" customWidth="1"/>
    <col min="7" max="11" width="4.28515625" customWidth="1"/>
    <col min="12" max="12" width="12.5703125" customWidth="1"/>
    <col min="13" max="13" width="16.28515625" bestFit="1" customWidth="1"/>
    <col min="15" max="15" width="9.140625" customWidth="1"/>
    <col min="16" max="16" width="29.140625" customWidth="1"/>
  </cols>
  <sheetData>
    <row r="1" spans="1:13" ht="23.25">
      <c r="A1" s="5"/>
      <c r="B1" s="6" t="s">
        <v>8</v>
      </c>
      <c r="C1" s="6"/>
      <c r="D1" s="6"/>
      <c r="E1" s="7"/>
      <c r="F1" s="5"/>
      <c r="G1" s="5"/>
      <c r="H1" s="5"/>
      <c r="I1" s="5"/>
      <c r="J1" s="5"/>
    </row>
    <row r="2" spans="1:13" ht="6.75" customHeight="1">
      <c r="A2" s="5"/>
      <c r="B2" s="5"/>
      <c r="C2" s="5"/>
      <c r="D2" s="5"/>
      <c r="E2" s="7"/>
      <c r="F2" s="5"/>
      <c r="G2" s="5"/>
      <c r="H2" s="5"/>
      <c r="I2" s="5"/>
      <c r="J2" s="5"/>
    </row>
    <row r="3" spans="1:13">
      <c r="A3" s="5"/>
      <c r="B3" s="5"/>
      <c r="C3" s="5"/>
      <c r="D3" s="5"/>
      <c r="E3" s="7"/>
      <c r="F3" s="5"/>
      <c r="G3" s="5"/>
      <c r="H3" s="5"/>
      <c r="I3" s="5"/>
      <c r="J3" s="5"/>
    </row>
    <row r="4" spans="1:13">
      <c r="A4" s="5"/>
      <c r="B4" s="9">
        <v>44115</v>
      </c>
      <c r="C4" s="9"/>
      <c r="D4" s="9"/>
      <c r="E4" s="10" t="s">
        <v>9</v>
      </c>
      <c r="F4" s="5"/>
      <c r="G4" s="5"/>
      <c r="H4" s="5"/>
      <c r="I4" s="5"/>
      <c r="J4" s="5"/>
    </row>
    <row r="5" spans="1:13" ht="3.75" customHeight="1">
      <c r="A5" s="5"/>
      <c r="B5" s="5"/>
      <c r="C5" s="5"/>
      <c r="D5" s="5"/>
      <c r="E5" s="7"/>
      <c r="F5" s="5"/>
      <c r="G5" s="5"/>
      <c r="H5" s="5"/>
      <c r="I5" s="5"/>
      <c r="J5" s="5"/>
    </row>
    <row r="6" spans="1:13" ht="15.75">
      <c r="A6" s="11" t="s">
        <v>10</v>
      </c>
      <c r="B6" s="5"/>
      <c r="C6" s="7"/>
      <c r="D6" s="12" t="s">
        <v>11</v>
      </c>
      <c r="E6" s="12" t="s">
        <v>2</v>
      </c>
      <c r="F6" s="12" t="s">
        <v>12</v>
      </c>
      <c r="H6" s="83"/>
      <c r="I6" s="83"/>
      <c r="J6" s="83"/>
      <c r="K6" s="83"/>
      <c r="L6" s="84"/>
    </row>
    <row r="7" spans="1:13" ht="14.1" customHeight="1">
      <c r="A7" s="20" t="s">
        <v>29</v>
      </c>
      <c r="B7" s="16"/>
      <c r="C7" s="82"/>
      <c r="D7" s="26">
        <v>63</v>
      </c>
      <c r="E7" s="49">
        <v>4400</v>
      </c>
      <c r="F7" s="14">
        <f>SUM($A$51/100*25)</f>
        <v>22</v>
      </c>
      <c r="H7" s="83"/>
      <c r="I7" s="83"/>
      <c r="J7" s="83"/>
      <c r="K7" s="83"/>
      <c r="L7" s="84"/>
    </row>
    <row r="8" spans="1:13" ht="14.1" customHeight="1">
      <c r="A8" s="20" t="s">
        <v>30</v>
      </c>
      <c r="B8" s="16"/>
      <c r="C8" s="82"/>
      <c r="D8" s="26">
        <v>63</v>
      </c>
      <c r="E8" s="49">
        <v>4300</v>
      </c>
      <c r="F8" s="14">
        <f>SUM($A$51/100*15)</f>
        <v>13.2</v>
      </c>
      <c r="H8" s="83"/>
      <c r="I8" s="83"/>
      <c r="J8" s="83"/>
      <c r="K8" s="83"/>
      <c r="L8" s="84"/>
    </row>
    <row r="9" spans="1:13" ht="14.1" customHeight="1">
      <c r="A9" s="20" t="s">
        <v>52</v>
      </c>
      <c r="B9" s="16"/>
      <c r="C9" s="81"/>
      <c r="D9" s="26">
        <v>64</v>
      </c>
      <c r="E9" s="49">
        <v>4200</v>
      </c>
      <c r="F9" s="14">
        <f>SUM($A$51/100*10)</f>
        <v>8.8000000000000007</v>
      </c>
      <c r="H9" s="83"/>
      <c r="I9" s="83"/>
      <c r="J9" s="83"/>
      <c r="K9" s="83"/>
      <c r="L9" s="84"/>
    </row>
    <row r="10" spans="1:13" ht="14.1" customHeight="1">
      <c r="A10" s="20" t="s">
        <v>53</v>
      </c>
      <c r="B10" s="16"/>
      <c r="C10" s="81"/>
      <c r="D10" s="26">
        <v>64</v>
      </c>
      <c r="E10" s="49">
        <v>4100</v>
      </c>
      <c r="H10" s="83"/>
      <c r="I10" s="83"/>
      <c r="J10" s="83"/>
      <c r="K10" s="83"/>
      <c r="L10" s="84"/>
      <c r="M10" s="5"/>
    </row>
    <row r="11" spans="1:13" ht="14.1" customHeight="1">
      <c r="A11" s="20" t="s">
        <v>73</v>
      </c>
      <c r="B11" s="16"/>
      <c r="C11" s="81"/>
      <c r="D11" s="26">
        <v>65</v>
      </c>
      <c r="E11" s="49">
        <v>4000</v>
      </c>
      <c r="H11" s="83"/>
      <c r="I11" s="83"/>
      <c r="J11" s="83"/>
      <c r="K11" s="83"/>
      <c r="L11" s="84"/>
      <c r="M11" s="14"/>
    </row>
    <row r="12" spans="1:13" ht="14.1" customHeight="1">
      <c r="A12" s="20" t="s">
        <v>72</v>
      </c>
      <c r="B12" s="16"/>
      <c r="C12" s="81"/>
      <c r="D12" s="26">
        <v>66</v>
      </c>
      <c r="E12" s="49">
        <v>3900</v>
      </c>
      <c r="H12" s="83"/>
      <c r="I12" s="83"/>
      <c r="J12" s="83"/>
      <c r="K12" s="83"/>
      <c r="L12" s="84"/>
      <c r="M12" s="17"/>
    </row>
    <row r="13" spans="1:13" ht="14.1" customHeight="1">
      <c r="A13" s="20" t="s">
        <v>31</v>
      </c>
      <c r="B13" s="16"/>
      <c r="C13" s="81"/>
      <c r="D13" s="26">
        <v>66</v>
      </c>
      <c r="E13" s="49">
        <v>3800</v>
      </c>
      <c r="H13" s="83"/>
      <c r="I13" s="83"/>
      <c r="J13" s="83"/>
      <c r="K13" s="83"/>
      <c r="L13" s="84"/>
      <c r="M13" s="5"/>
    </row>
    <row r="14" spans="1:13" ht="14.1" customHeight="1">
      <c r="A14" s="20" t="s">
        <v>71</v>
      </c>
      <c r="B14" s="16"/>
      <c r="C14" s="82"/>
      <c r="D14" s="26">
        <v>66</v>
      </c>
      <c r="E14" s="49">
        <v>3700</v>
      </c>
      <c r="H14" s="83"/>
      <c r="I14" s="83"/>
      <c r="J14" s="83"/>
      <c r="K14" s="83"/>
      <c r="L14" s="84"/>
      <c r="M14" s="5"/>
    </row>
    <row r="15" spans="1:13" ht="14.1" customHeight="1">
      <c r="A15" s="20" t="s">
        <v>70</v>
      </c>
      <c r="B15" s="16"/>
      <c r="C15" s="81"/>
      <c r="D15" s="26">
        <v>66</v>
      </c>
      <c r="E15" s="49">
        <v>3600</v>
      </c>
      <c r="H15" s="83"/>
      <c r="I15" s="83"/>
      <c r="J15" s="83"/>
      <c r="K15" s="83"/>
      <c r="L15" s="84"/>
    </row>
    <row r="16" spans="1:13" ht="14.1" customHeight="1">
      <c r="A16" s="20" t="s">
        <v>32</v>
      </c>
      <c r="B16" s="16"/>
      <c r="C16" s="81"/>
      <c r="D16" s="26">
        <v>66</v>
      </c>
      <c r="E16" s="49">
        <v>3500</v>
      </c>
      <c r="H16" s="83"/>
      <c r="I16" s="83"/>
      <c r="J16" s="83"/>
      <c r="K16" s="83"/>
      <c r="L16" s="84"/>
    </row>
    <row r="17" spans="1:13" ht="14.1" customHeight="1">
      <c r="A17" s="20" t="s">
        <v>33</v>
      </c>
      <c r="B17" s="16"/>
      <c r="C17" s="81"/>
      <c r="D17" s="26">
        <v>66</v>
      </c>
      <c r="E17" s="49">
        <v>3400</v>
      </c>
      <c r="H17" s="83"/>
      <c r="I17" s="83"/>
      <c r="J17" s="83"/>
      <c r="K17" s="83"/>
      <c r="L17" s="84"/>
      <c r="M17" s="5"/>
    </row>
    <row r="18" spans="1:13" ht="14.1" customHeight="1">
      <c r="A18" s="20" t="s">
        <v>34</v>
      </c>
      <c r="B18" s="16"/>
      <c r="C18" s="82"/>
      <c r="D18" s="26">
        <v>67</v>
      </c>
      <c r="E18" s="49">
        <v>3300</v>
      </c>
      <c r="H18" s="83"/>
      <c r="I18" s="83"/>
      <c r="J18" s="83"/>
      <c r="K18" s="83"/>
      <c r="L18" s="84"/>
      <c r="M18" s="5"/>
    </row>
    <row r="19" spans="1:13" ht="14.1" customHeight="1">
      <c r="A19" s="20" t="s">
        <v>35</v>
      </c>
      <c r="B19" s="16"/>
      <c r="C19" s="81"/>
      <c r="D19" s="26">
        <v>67</v>
      </c>
      <c r="E19" s="49">
        <v>3200</v>
      </c>
      <c r="H19" s="83"/>
      <c r="I19" s="83"/>
      <c r="J19" s="83"/>
      <c r="K19" s="83"/>
      <c r="L19" s="84"/>
      <c r="M19" s="17"/>
    </row>
    <row r="20" spans="1:13" ht="14.1" customHeight="1">
      <c r="A20" s="20" t="s">
        <v>54</v>
      </c>
      <c r="B20" s="16"/>
      <c r="C20" s="81"/>
      <c r="D20" s="26">
        <v>67</v>
      </c>
      <c r="E20" s="49">
        <v>3100</v>
      </c>
      <c r="H20" s="83"/>
      <c r="I20" s="83"/>
      <c r="J20" s="83"/>
      <c r="K20" s="83"/>
      <c r="L20" s="84"/>
      <c r="M20" s="5"/>
    </row>
    <row r="21" spans="1:13" ht="14.1" customHeight="1">
      <c r="A21" s="20" t="s">
        <v>69</v>
      </c>
      <c r="B21" s="16"/>
      <c r="C21" s="81"/>
      <c r="D21" s="26">
        <v>67</v>
      </c>
      <c r="E21" s="49">
        <v>3000</v>
      </c>
      <c r="H21" s="83"/>
      <c r="I21" s="83"/>
      <c r="J21" s="83"/>
      <c r="K21" s="83"/>
      <c r="L21" s="84"/>
    </row>
    <row r="22" spans="1:13" ht="14.1" customHeight="1">
      <c r="A22" s="20" t="s">
        <v>68</v>
      </c>
      <c r="B22" s="16"/>
      <c r="C22" s="82"/>
      <c r="D22" s="26">
        <v>67</v>
      </c>
      <c r="E22" s="49">
        <v>2900</v>
      </c>
      <c r="H22" s="83"/>
      <c r="I22" s="83"/>
      <c r="J22" s="83"/>
      <c r="K22" s="83"/>
      <c r="L22" s="84"/>
      <c r="M22" s="5"/>
    </row>
    <row r="23" spans="1:13" ht="14.1" customHeight="1">
      <c r="A23" s="20" t="s">
        <v>67</v>
      </c>
      <c r="B23" s="16"/>
      <c r="C23" s="82"/>
      <c r="D23" s="26">
        <v>68</v>
      </c>
      <c r="E23" s="49">
        <v>2800</v>
      </c>
      <c r="H23" s="83"/>
      <c r="I23" s="83"/>
      <c r="J23" s="83"/>
      <c r="K23" s="83"/>
      <c r="L23" s="84"/>
      <c r="M23" s="5"/>
    </row>
    <row r="24" spans="1:13" ht="14.1" customHeight="1">
      <c r="A24" s="20" t="s">
        <v>36</v>
      </c>
      <c r="B24" s="16"/>
      <c r="C24" s="81"/>
      <c r="D24" s="26">
        <v>68</v>
      </c>
      <c r="E24" s="49">
        <v>2700</v>
      </c>
      <c r="H24" s="83"/>
      <c r="I24" s="83"/>
      <c r="J24" s="83"/>
      <c r="K24" s="83"/>
      <c r="L24" s="84"/>
      <c r="M24" s="5"/>
    </row>
    <row r="25" spans="1:13" ht="14.1" customHeight="1">
      <c r="A25" s="20" t="s">
        <v>55</v>
      </c>
      <c r="B25" s="16"/>
      <c r="C25" s="81"/>
      <c r="D25" s="26">
        <v>68</v>
      </c>
      <c r="E25" s="49">
        <v>2600</v>
      </c>
      <c r="H25" s="83"/>
      <c r="I25" s="83"/>
      <c r="J25" s="83"/>
      <c r="K25" s="83"/>
      <c r="L25" s="84"/>
      <c r="M25" s="5"/>
    </row>
    <row r="26" spans="1:13" ht="14.1" customHeight="1">
      <c r="A26" s="20" t="s">
        <v>37</v>
      </c>
      <c r="B26" s="16"/>
      <c r="C26" s="82"/>
      <c r="D26" s="26">
        <v>68</v>
      </c>
      <c r="E26" s="49">
        <v>2500</v>
      </c>
      <c r="H26" s="83"/>
      <c r="I26" s="83"/>
      <c r="J26" s="83"/>
      <c r="K26" s="83"/>
      <c r="L26" s="84"/>
      <c r="M26" s="14"/>
    </row>
    <row r="27" spans="1:13" ht="14.1" customHeight="1">
      <c r="A27" s="20" t="s">
        <v>66</v>
      </c>
      <c r="B27" s="16"/>
      <c r="C27" s="82"/>
      <c r="D27" s="26">
        <v>69</v>
      </c>
      <c r="E27" s="49">
        <v>2400</v>
      </c>
      <c r="H27" s="83"/>
      <c r="I27" s="83"/>
      <c r="J27" s="83"/>
      <c r="K27" s="83"/>
      <c r="L27" s="84"/>
      <c r="M27" s="5"/>
    </row>
    <row r="28" spans="1:13" ht="14.1" customHeight="1">
      <c r="A28" s="20" t="s">
        <v>38</v>
      </c>
      <c r="B28" s="16"/>
      <c r="C28" s="82"/>
      <c r="D28" s="26">
        <v>69</v>
      </c>
      <c r="E28" s="49">
        <v>2300</v>
      </c>
      <c r="H28" s="83"/>
      <c r="I28" s="83"/>
      <c r="J28" s="83"/>
      <c r="K28" s="83"/>
      <c r="L28" s="84"/>
      <c r="M28" s="5"/>
    </row>
    <row r="29" spans="1:13" ht="14.1" customHeight="1">
      <c r="A29" s="20" t="s">
        <v>56</v>
      </c>
      <c r="B29" s="16"/>
      <c r="C29" s="81"/>
      <c r="D29" s="26">
        <v>69</v>
      </c>
      <c r="E29" s="49">
        <v>2200</v>
      </c>
      <c r="H29" s="83"/>
      <c r="I29" s="83"/>
      <c r="J29" s="83"/>
      <c r="K29" s="83"/>
      <c r="L29" s="84"/>
      <c r="M29" s="5"/>
    </row>
    <row r="30" spans="1:13" ht="14.1" customHeight="1">
      <c r="A30" s="20" t="s">
        <v>39</v>
      </c>
      <c r="B30" s="16"/>
      <c r="C30" s="81"/>
      <c r="D30" s="26">
        <v>70</v>
      </c>
      <c r="E30" s="49">
        <v>2100</v>
      </c>
      <c r="F30" s="20"/>
      <c r="H30" s="83"/>
      <c r="I30" s="83"/>
      <c r="J30" s="83"/>
      <c r="K30" s="83"/>
      <c r="L30" s="84"/>
      <c r="M30" s="17"/>
    </row>
    <row r="31" spans="1:13" ht="14.1" customHeight="1">
      <c r="A31" s="20" t="s">
        <v>57</v>
      </c>
      <c r="B31" s="16"/>
      <c r="C31" s="81"/>
      <c r="D31" s="26">
        <v>70</v>
      </c>
      <c r="E31" s="49">
        <v>2000</v>
      </c>
      <c r="H31" s="83"/>
      <c r="I31" s="83"/>
      <c r="J31" s="83"/>
      <c r="K31" s="83"/>
      <c r="L31" s="84"/>
      <c r="M31" s="17"/>
    </row>
    <row r="32" spans="1:13" ht="14.1" customHeight="1">
      <c r="A32" s="20" t="s">
        <v>40</v>
      </c>
      <c r="B32" s="16"/>
      <c r="C32" s="81"/>
      <c r="D32" s="26">
        <v>70</v>
      </c>
      <c r="E32" s="49">
        <v>1900</v>
      </c>
      <c r="H32" s="83"/>
      <c r="I32" s="83"/>
      <c r="J32" s="83"/>
      <c r="K32" s="83"/>
      <c r="L32" s="84"/>
      <c r="M32" s="17"/>
    </row>
    <row r="33" spans="1:17" ht="14.1" customHeight="1">
      <c r="A33" s="20" t="s">
        <v>41</v>
      </c>
      <c r="B33" s="16"/>
      <c r="C33" s="81"/>
      <c r="D33" s="26">
        <v>70</v>
      </c>
      <c r="E33" s="49">
        <v>1800</v>
      </c>
      <c r="H33" s="83"/>
      <c r="I33" s="83"/>
      <c r="J33" s="83"/>
      <c r="K33" s="83"/>
      <c r="L33" s="84"/>
      <c r="M33" s="5"/>
    </row>
    <row r="34" spans="1:17" ht="14.1" customHeight="1">
      <c r="A34" s="20" t="s">
        <v>42</v>
      </c>
      <c r="B34" s="16"/>
      <c r="C34" s="81"/>
      <c r="D34" s="26">
        <v>71</v>
      </c>
      <c r="E34" s="49">
        <v>1700</v>
      </c>
      <c r="H34" s="83"/>
      <c r="I34" s="83"/>
      <c r="J34" s="83"/>
      <c r="K34" s="83"/>
      <c r="L34" s="84"/>
      <c r="M34" s="5"/>
    </row>
    <row r="35" spans="1:17" ht="14.1" customHeight="1">
      <c r="A35" s="20" t="s">
        <v>65</v>
      </c>
      <c r="B35" s="16"/>
      <c r="C35" s="82"/>
      <c r="D35" s="26">
        <v>71</v>
      </c>
      <c r="E35" s="49">
        <v>1600</v>
      </c>
      <c r="H35" s="83"/>
      <c r="I35" s="83"/>
      <c r="J35" s="83"/>
      <c r="K35" s="83"/>
      <c r="L35" s="84"/>
    </row>
    <row r="36" spans="1:17" ht="14.1" customHeight="1">
      <c r="A36" s="20" t="s">
        <v>43</v>
      </c>
      <c r="B36" s="16"/>
      <c r="C36" s="81"/>
      <c r="D36" s="26">
        <v>71</v>
      </c>
      <c r="E36" s="49">
        <v>1500</v>
      </c>
      <c r="H36" s="83"/>
      <c r="I36" s="83"/>
      <c r="J36" s="83"/>
      <c r="K36" s="83"/>
      <c r="L36" s="84"/>
    </row>
    <row r="37" spans="1:17" ht="14.1" customHeight="1">
      <c r="A37" s="20" t="s">
        <v>64</v>
      </c>
      <c r="B37" s="16"/>
      <c r="C37" s="81"/>
      <c r="D37" s="26">
        <v>71</v>
      </c>
      <c r="E37" s="49">
        <v>1400</v>
      </c>
      <c r="H37" s="83"/>
      <c r="I37" s="83"/>
      <c r="J37" s="83"/>
      <c r="K37" s="83"/>
      <c r="L37" s="84"/>
    </row>
    <row r="38" spans="1:17" ht="14.1" customHeight="1">
      <c r="A38" s="20" t="s">
        <v>44</v>
      </c>
      <c r="B38" s="16"/>
      <c r="C38" s="82"/>
      <c r="D38" s="26">
        <v>71</v>
      </c>
      <c r="E38" s="49">
        <v>1300</v>
      </c>
      <c r="H38" s="83"/>
      <c r="I38" s="83"/>
      <c r="J38" s="83"/>
      <c r="K38" s="83"/>
      <c r="L38" s="84"/>
    </row>
    <row r="39" spans="1:17" ht="14.1" customHeight="1">
      <c r="A39" s="20" t="s">
        <v>63</v>
      </c>
      <c r="B39" s="16"/>
      <c r="C39" s="81"/>
      <c r="D39" s="26">
        <v>72</v>
      </c>
      <c r="E39" s="49">
        <v>1200</v>
      </c>
      <c r="H39" s="83"/>
      <c r="I39" s="83"/>
      <c r="J39" s="83"/>
      <c r="K39" s="83"/>
      <c r="L39" s="84"/>
    </row>
    <row r="40" spans="1:17" ht="14.1" customHeight="1">
      <c r="A40" s="20" t="s">
        <v>45</v>
      </c>
      <c r="B40" s="16"/>
      <c r="C40" s="82"/>
      <c r="D40" s="26">
        <v>72</v>
      </c>
      <c r="E40" s="49">
        <v>1100</v>
      </c>
      <c r="H40" s="83"/>
      <c r="I40" s="83"/>
      <c r="J40" s="83"/>
      <c r="K40" s="83"/>
      <c r="L40" s="84"/>
    </row>
    <row r="41" spans="1:17" ht="14.1" customHeight="1">
      <c r="A41" s="20" t="s">
        <v>46</v>
      </c>
      <c r="B41" s="16"/>
      <c r="C41" s="81"/>
      <c r="D41" s="26">
        <v>72</v>
      </c>
      <c r="E41" s="49">
        <v>1000</v>
      </c>
      <c r="H41" s="83"/>
      <c r="I41" s="83"/>
      <c r="J41" s="83"/>
      <c r="K41" s="83"/>
      <c r="L41" s="84"/>
    </row>
    <row r="42" spans="1:17" ht="14.1" customHeight="1">
      <c r="A42" s="20" t="s">
        <v>58</v>
      </c>
      <c r="B42" s="16"/>
      <c r="C42" s="81"/>
      <c r="D42" s="26">
        <v>73</v>
      </c>
      <c r="E42" s="49">
        <v>900</v>
      </c>
      <c r="H42" s="83"/>
      <c r="I42" s="83"/>
      <c r="J42" s="83"/>
      <c r="K42" s="83"/>
      <c r="L42" s="84"/>
    </row>
    <row r="43" spans="1:17" ht="14.1" customHeight="1">
      <c r="A43" s="20" t="s">
        <v>62</v>
      </c>
      <c r="B43" s="16"/>
      <c r="C43" s="81"/>
      <c r="D43" s="26">
        <v>73</v>
      </c>
      <c r="E43" s="49">
        <v>800</v>
      </c>
      <c r="H43" s="83"/>
      <c r="I43" s="83"/>
      <c r="J43" s="83"/>
      <c r="K43" s="83"/>
      <c r="L43" s="84"/>
    </row>
    <row r="44" spans="1:17" ht="14.1" customHeight="1">
      <c r="A44" s="20" t="s">
        <v>61</v>
      </c>
      <c r="B44" s="16"/>
      <c r="C44" s="81"/>
      <c r="D44" s="26">
        <v>73</v>
      </c>
      <c r="E44" s="49">
        <v>700</v>
      </c>
      <c r="H44" s="83"/>
      <c r="I44" s="83"/>
      <c r="J44" s="83"/>
      <c r="K44" s="83"/>
      <c r="L44" s="84"/>
      <c r="M44" s="17"/>
    </row>
    <row r="45" spans="1:17" ht="14.1" customHeight="1">
      <c r="A45" s="20" t="s">
        <v>60</v>
      </c>
      <c r="B45" s="16"/>
      <c r="C45" s="82"/>
      <c r="D45" s="26">
        <v>74</v>
      </c>
      <c r="E45" s="49">
        <v>600</v>
      </c>
      <c r="H45" s="83"/>
      <c r="I45" s="83"/>
      <c r="J45" s="83"/>
      <c r="K45" s="83"/>
      <c r="L45" s="84"/>
      <c r="M45" s="5"/>
    </row>
    <row r="46" spans="1:17" ht="14.1" customHeight="1">
      <c r="A46" s="20" t="s">
        <v>47</v>
      </c>
      <c r="B46" s="16"/>
      <c r="C46" s="82"/>
      <c r="D46" s="26">
        <v>75</v>
      </c>
      <c r="E46" s="49">
        <v>500</v>
      </c>
      <c r="H46" s="83"/>
      <c r="I46" s="83"/>
      <c r="J46" s="83"/>
      <c r="K46" s="83"/>
      <c r="L46" s="84"/>
      <c r="M46" s="5"/>
    </row>
    <row r="47" spans="1:17" s="20" customFormat="1" ht="14.1" customHeight="1">
      <c r="A47" s="20" t="s">
        <v>59</v>
      </c>
      <c r="B47" s="16"/>
      <c r="C47" s="81"/>
      <c r="D47" s="26">
        <v>75</v>
      </c>
      <c r="E47" s="49">
        <v>400</v>
      </c>
      <c r="G47"/>
      <c r="H47" s="83"/>
      <c r="I47" s="83"/>
      <c r="J47" s="83"/>
      <c r="K47" s="83"/>
      <c r="L47" s="84"/>
      <c r="M47" s="5"/>
      <c r="P47"/>
      <c r="Q47"/>
    </row>
    <row r="48" spans="1:17" ht="15">
      <c r="A48" s="20" t="s">
        <v>48</v>
      </c>
      <c r="B48" s="16"/>
      <c r="C48" s="81"/>
      <c r="D48" s="26">
        <v>75</v>
      </c>
      <c r="E48" s="49">
        <v>300</v>
      </c>
      <c r="H48" s="83"/>
      <c r="I48" s="83"/>
      <c r="J48" s="83"/>
      <c r="K48" s="83"/>
      <c r="L48" s="84"/>
      <c r="M48" s="5"/>
    </row>
    <row r="49" spans="1:13" ht="15">
      <c r="A49" s="20" t="s">
        <v>49</v>
      </c>
      <c r="B49" s="16"/>
      <c r="C49" s="81"/>
      <c r="D49" s="26">
        <v>77</v>
      </c>
      <c r="E49" s="49">
        <v>200</v>
      </c>
      <c r="H49" s="83"/>
      <c r="I49" s="83"/>
      <c r="J49" s="83"/>
      <c r="K49" s="83"/>
      <c r="L49" s="84"/>
      <c r="M49" s="5"/>
    </row>
    <row r="50" spans="1:13" ht="15">
      <c r="A50" s="20" t="s">
        <v>50</v>
      </c>
      <c r="B50" s="16"/>
      <c r="C50" s="81"/>
      <c r="D50" s="26" t="s">
        <v>51</v>
      </c>
      <c r="E50" s="49">
        <v>100</v>
      </c>
      <c r="H50" s="83"/>
      <c r="I50" s="83"/>
      <c r="J50" s="83"/>
      <c r="K50" s="83"/>
      <c r="L50" s="84"/>
      <c r="M50" s="5"/>
    </row>
    <row r="51" spans="1:13">
      <c r="A51" s="57">
        <v>88</v>
      </c>
      <c r="B51" s="57" t="s">
        <v>13</v>
      </c>
      <c r="C51" s="33"/>
      <c r="D51" s="26"/>
      <c r="E51" s="7"/>
      <c r="F51" s="5"/>
    </row>
    <row r="52" spans="1:13" ht="15">
      <c r="A52" s="80" t="s">
        <v>25</v>
      </c>
      <c r="C52" s="33"/>
      <c r="D52" s="26"/>
      <c r="E52" s="7"/>
      <c r="F52" s="5"/>
    </row>
    <row r="53" spans="1:13">
      <c r="A53" t="s">
        <v>27</v>
      </c>
    </row>
    <row r="54" spans="1:13">
      <c r="A54" t="s">
        <v>26</v>
      </c>
    </row>
    <row r="55" spans="1:13">
      <c r="A55" s="51" t="s">
        <v>28</v>
      </c>
      <c r="H55">
        <f>A51*0.25</f>
        <v>22</v>
      </c>
    </row>
    <row r="56" spans="1:13">
      <c r="A56" s="51" t="s">
        <v>74</v>
      </c>
    </row>
    <row r="57" spans="1:13">
      <c r="A57" s="51" t="s">
        <v>75</v>
      </c>
    </row>
    <row r="59" spans="1:13">
      <c r="E59" s="37"/>
      <c r="F59" s="5"/>
      <c r="G59" s="25" t="e">
        <f>(A43-1)*0.25</f>
        <v>#VALUE!</v>
      </c>
      <c r="H59" s="5"/>
      <c r="I59" s="5"/>
      <c r="J59" s="5"/>
    </row>
    <row r="60" spans="1:13">
      <c r="A60">
        <v>5</v>
      </c>
      <c r="B60" s="18" t="s">
        <v>14</v>
      </c>
      <c r="C60" s="26"/>
      <c r="D60" s="7"/>
      <c r="E60" s="37">
        <f>IFERROR(SUM(H55/A60),0)</f>
        <v>4.4000000000000004</v>
      </c>
      <c r="F60" s="5"/>
      <c r="G60" s="5"/>
      <c r="H60" s="5"/>
      <c r="I60" s="5"/>
      <c r="J60" s="5"/>
    </row>
    <row r="61" spans="1:13" ht="15.75">
      <c r="A61" s="19"/>
      <c r="B61" s="5"/>
      <c r="C61" s="18"/>
      <c r="D61" s="18"/>
      <c r="E61" s="5"/>
      <c r="F61" s="5"/>
      <c r="G61" s="5"/>
      <c r="H61" s="5"/>
      <c r="I61" s="5"/>
      <c r="J61" s="5"/>
    </row>
    <row r="62" spans="1:13">
      <c r="B62" s="5"/>
      <c r="E62" s="22"/>
      <c r="F62" s="5"/>
      <c r="G62" s="21" t="e">
        <f>SUM(A45*0.25)</f>
        <v>#VALUE!</v>
      </c>
      <c r="H62" s="5"/>
      <c r="I62" s="5"/>
      <c r="J62" s="5"/>
    </row>
    <row r="63" spans="1:13">
      <c r="A63" s="5"/>
      <c r="B63" s="5"/>
      <c r="E63" s="5"/>
      <c r="F63" s="5"/>
      <c r="G63" s="5"/>
      <c r="H63" s="5"/>
      <c r="I63" s="5"/>
      <c r="J63" s="5"/>
    </row>
    <row r="64" spans="1:13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>
      <c r="C66" s="5"/>
      <c r="D66" s="5"/>
      <c r="E66" s="5"/>
      <c r="F66" s="5"/>
      <c r="G66" s="5"/>
      <c r="H66" s="5"/>
      <c r="I66" s="5"/>
      <c r="J66" s="5"/>
    </row>
    <row r="67" spans="1:10">
      <c r="C67" s="5"/>
      <c r="D67" s="5"/>
      <c r="E67" s="5"/>
      <c r="F67" s="5"/>
      <c r="G67" s="5"/>
      <c r="H67" s="5"/>
      <c r="I67" s="5"/>
      <c r="J67" s="5"/>
    </row>
    <row r="68" spans="1:10">
      <c r="C68" s="5"/>
      <c r="D68" s="5"/>
      <c r="E68" s="5"/>
      <c r="F68" s="5"/>
      <c r="G68" s="5"/>
      <c r="H68" s="5"/>
      <c r="I68" s="5"/>
      <c r="J68" s="5"/>
    </row>
    <row r="69" spans="1:10">
      <c r="E69" s="5"/>
      <c r="F69" s="5"/>
      <c r="G69" s="5"/>
      <c r="H69" s="5"/>
      <c r="I69" s="5"/>
      <c r="J69" s="5"/>
    </row>
  </sheetData>
  <sortState ref="A7:K39">
    <sortCondition ref="D7:D39"/>
    <sortCondition ref="H7:H39"/>
    <sortCondition ref="I7:I39"/>
    <sortCondition ref="J7:J39"/>
    <sortCondition ref="K7:K39"/>
  </sortState>
  <conditionalFormatting sqref="D7:D50">
    <cfRule type="cellIs" dxfId="40" priority="2" operator="lessThan">
      <formula>72</formula>
    </cfRule>
  </conditionalFormatting>
  <conditionalFormatting sqref="D39:D41">
    <cfRule type="cellIs" dxfId="39" priority="1" operator="equal">
      <formula>72</formula>
    </cfRule>
  </conditionalFormatting>
  <pageMargins left="0.19685039370078741" right="0.19685039370078741" top="0.23622047244094491" bottom="0.19685039370078741" header="0.15748031496062992" footer="0.1574803149606299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L63"/>
  <sheetViews>
    <sheetView topLeftCell="A34" workbookViewId="0">
      <selection activeCell="A7" sqref="A7:B50"/>
    </sheetView>
  </sheetViews>
  <sheetFormatPr defaultRowHeight="12.75"/>
  <cols>
    <col min="1" max="1" width="21" bestFit="1" customWidth="1"/>
    <col min="2" max="2" width="19.85546875" customWidth="1"/>
    <col min="3" max="3" width="10" style="26" customWidth="1"/>
    <col min="4" max="4" width="9.140625" style="26"/>
    <col min="6" max="6" width="8.42578125" customWidth="1"/>
    <col min="7" max="11" width="4.42578125" customWidth="1"/>
  </cols>
  <sheetData>
    <row r="1" spans="1:12" ht="23.25">
      <c r="A1" s="5"/>
      <c r="B1" s="6" t="s">
        <v>8</v>
      </c>
      <c r="C1" s="7"/>
      <c r="D1" s="7"/>
      <c r="E1" s="7"/>
      <c r="F1" s="5"/>
    </row>
    <row r="2" spans="1:12" ht="3.75" customHeight="1">
      <c r="A2" s="5"/>
      <c r="B2" s="5"/>
      <c r="C2" s="7"/>
      <c r="D2" s="7"/>
      <c r="E2" s="7"/>
      <c r="F2" s="5"/>
    </row>
    <row r="3" spans="1:12">
      <c r="A3" s="5"/>
      <c r="B3" s="5"/>
      <c r="C3" s="27" t="s">
        <v>15</v>
      </c>
      <c r="D3" s="7"/>
      <c r="E3" s="7"/>
      <c r="F3" s="5"/>
    </row>
    <row r="4" spans="1:12">
      <c r="A4" s="5"/>
      <c r="B4" s="9">
        <v>44129</v>
      </c>
      <c r="C4" s="9"/>
      <c r="D4" s="7"/>
      <c r="E4" s="10" t="s">
        <v>22</v>
      </c>
      <c r="F4" s="5"/>
    </row>
    <row r="5" spans="1:12" ht="8.25" customHeight="1">
      <c r="A5" s="5"/>
      <c r="B5" s="5"/>
      <c r="C5" s="7"/>
      <c r="D5" s="7"/>
      <c r="E5" s="7"/>
      <c r="F5" s="5"/>
    </row>
    <row r="6" spans="1:12" ht="15.75">
      <c r="A6" s="11" t="s">
        <v>10</v>
      </c>
      <c r="B6" s="5"/>
      <c r="C6" s="7"/>
      <c r="D6" s="12" t="s">
        <v>11</v>
      </c>
      <c r="E6" s="12" t="s">
        <v>2</v>
      </c>
      <c r="F6" s="12" t="s">
        <v>12</v>
      </c>
      <c r="H6" s="24" t="s">
        <v>17</v>
      </c>
      <c r="I6" s="24" t="s">
        <v>18</v>
      </c>
      <c r="J6" s="24" t="s">
        <v>19</v>
      </c>
      <c r="K6" s="24" t="s">
        <v>20</v>
      </c>
    </row>
    <row r="7" spans="1:12" ht="13.5" customHeight="1">
      <c r="A7" t="s">
        <v>89</v>
      </c>
      <c r="B7" s="20"/>
      <c r="C7" s="81"/>
      <c r="D7" s="87">
        <v>46</v>
      </c>
      <c r="E7" s="49">
        <v>4400</v>
      </c>
      <c r="F7" s="14">
        <f>SUM($A$51/100*25)</f>
        <v>22</v>
      </c>
      <c r="H7" s="48"/>
      <c r="I7" s="48"/>
      <c r="J7" s="48"/>
      <c r="K7" s="48"/>
    </row>
    <row r="8" spans="1:12" ht="13.5" customHeight="1">
      <c r="A8" t="s">
        <v>70</v>
      </c>
      <c r="B8" s="20"/>
      <c r="C8" s="82"/>
      <c r="D8" s="87">
        <v>46</v>
      </c>
      <c r="E8" s="49">
        <v>4300</v>
      </c>
      <c r="F8" s="14">
        <f>SUM($A$51/100*15)</f>
        <v>13.2</v>
      </c>
      <c r="H8" s="48"/>
      <c r="I8" s="48"/>
      <c r="J8" s="48"/>
      <c r="K8" s="48"/>
    </row>
    <row r="9" spans="1:12" ht="13.5" customHeight="1">
      <c r="A9" t="s">
        <v>72</v>
      </c>
      <c r="B9" s="20"/>
      <c r="C9" s="81"/>
      <c r="D9" s="87">
        <v>46</v>
      </c>
      <c r="E9" s="49">
        <v>4200</v>
      </c>
      <c r="F9" s="14">
        <f>SUM($A$51/100*10)</f>
        <v>8.8000000000000007</v>
      </c>
      <c r="H9" s="48"/>
      <c r="I9" s="48"/>
      <c r="J9" s="48"/>
      <c r="K9" s="48"/>
    </row>
    <row r="10" spans="1:12" ht="13.5" customHeight="1">
      <c r="A10" t="s">
        <v>34</v>
      </c>
      <c r="B10" s="20"/>
      <c r="C10" s="82"/>
      <c r="D10" s="87">
        <v>45</v>
      </c>
      <c r="E10" s="49">
        <v>4100</v>
      </c>
      <c r="F10" s="5"/>
      <c r="H10" s="48"/>
      <c r="I10" s="48"/>
      <c r="J10" s="48"/>
      <c r="K10" s="48"/>
    </row>
    <row r="11" spans="1:12" ht="13.5" customHeight="1">
      <c r="A11" t="s">
        <v>88</v>
      </c>
      <c r="B11" s="20"/>
      <c r="C11" s="81"/>
      <c r="D11" s="87">
        <v>44</v>
      </c>
      <c r="E11" s="49">
        <v>4000</v>
      </c>
      <c r="F11" s="14"/>
      <c r="H11" s="48"/>
      <c r="I11" s="48"/>
      <c r="J11" s="48"/>
      <c r="K11" s="48"/>
    </row>
    <row r="12" spans="1:12" ht="13.5" customHeight="1">
      <c r="A12" t="s">
        <v>58</v>
      </c>
      <c r="B12" s="20"/>
      <c r="C12" s="82"/>
      <c r="D12" s="87">
        <v>43</v>
      </c>
      <c r="E12" s="49">
        <v>3900</v>
      </c>
      <c r="F12" s="17"/>
      <c r="H12" s="48"/>
      <c r="I12" s="48"/>
      <c r="J12" s="48"/>
      <c r="K12" s="48"/>
      <c r="L12" s="13"/>
    </row>
    <row r="13" spans="1:12" ht="13.5" customHeight="1">
      <c r="A13" t="s">
        <v>37</v>
      </c>
      <c r="B13" s="20"/>
      <c r="C13" s="81"/>
      <c r="D13" s="87">
        <v>43</v>
      </c>
      <c r="E13" s="49">
        <v>3800</v>
      </c>
      <c r="F13" s="5"/>
      <c r="H13" s="48"/>
      <c r="I13" s="48"/>
      <c r="J13" s="48"/>
      <c r="K13" s="48"/>
    </row>
    <row r="14" spans="1:12" ht="13.5" customHeight="1">
      <c r="A14" t="s">
        <v>87</v>
      </c>
      <c r="B14" s="20"/>
      <c r="C14" s="82"/>
      <c r="D14" s="87">
        <v>43</v>
      </c>
      <c r="E14" s="49">
        <v>3700</v>
      </c>
      <c r="F14" s="5"/>
      <c r="H14" s="48"/>
      <c r="I14" s="48"/>
      <c r="J14" s="48"/>
      <c r="K14" s="48"/>
    </row>
    <row r="15" spans="1:12" ht="13.5" customHeight="1">
      <c r="A15" t="s">
        <v>86</v>
      </c>
      <c r="B15" s="20"/>
      <c r="C15" s="81"/>
      <c r="D15" s="87">
        <v>43</v>
      </c>
      <c r="E15" s="49">
        <v>3600</v>
      </c>
      <c r="H15" s="48"/>
      <c r="I15" s="48"/>
      <c r="J15" s="48"/>
      <c r="K15" s="48"/>
    </row>
    <row r="16" spans="1:12" ht="13.5" customHeight="1">
      <c r="A16" t="s">
        <v>46</v>
      </c>
      <c r="B16" s="20"/>
      <c r="C16" s="82"/>
      <c r="D16" s="87">
        <v>43</v>
      </c>
      <c r="E16" s="49">
        <v>3500</v>
      </c>
      <c r="H16" s="48"/>
      <c r="I16" s="48"/>
      <c r="J16" s="48"/>
      <c r="K16" s="48"/>
    </row>
    <row r="17" spans="1:11" ht="13.5" customHeight="1">
      <c r="A17" t="s">
        <v>73</v>
      </c>
      <c r="B17" s="20"/>
      <c r="C17" s="81"/>
      <c r="D17" s="87">
        <v>43</v>
      </c>
      <c r="E17" s="49">
        <v>3400</v>
      </c>
      <c r="F17" s="5"/>
      <c r="H17" s="48"/>
      <c r="I17" s="48"/>
      <c r="J17" s="48"/>
      <c r="K17" s="48"/>
    </row>
    <row r="18" spans="1:11" ht="13.5" customHeight="1">
      <c r="A18" t="s">
        <v>85</v>
      </c>
      <c r="B18" s="20"/>
      <c r="C18" s="82"/>
      <c r="D18" s="87">
        <v>43</v>
      </c>
      <c r="E18" s="49">
        <v>3300</v>
      </c>
      <c r="F18" s="5"/>
      <c r="H18" s="48"/>
      <c r="I18" s="48"/>
      <c r="J18" s="48"/>
      <c r="K18" s="48"/>
    </row>
    <row r="19" spans="1:11" ht="13.5" customHeight="1">
      <c r="A19" t="s">
        <v>55</v>
      </c>
      <c r="B19" s="20"/>
      <c r="C19" s="81"/>
      <c r="D19" s="87">
        <v>43</v>
      </c>
      <c r="E19" s="49">
        <v>3200</v>
      </c>
      <c r="F19" s="17"/>
      <c r="H19" s="48"/>
      <c r="I19" s="48"/>
      <c r="J19" s="48"/>
      <c r="K19" s="48"/>
    </row>
    <row r="20" spans="1:11" ht="13.5" customHeight="1">
      <c r="A20" t="s">
        <v>84</v>
      </c>
      <c r="B20" s="20"/>
      <c r="C20" s="82"/>
      <c r="D20" s="87">
        <v>43</v>
      </c>
      <c r="E20" s="49">
        <v>3100</v>
      </c>
      <c r="F20" s="5"/>
      <c r="H20" s="48"/>
      <c r="I20" s="48"/>
      <c r="J20" s="48"/>
      <c r="K20" s="48"/>
    </row>
    <row r="21" spans="1:11" ht="13.5" customHeight="1">
      <c r="A21" t="s">
        <v>59</v>
      </c>
      <c r="B21" s="20"/>
      <c r="C21" s="81"/>
      <c r="D21" s="87">
        <v>42</v>
      </c>
      <c r="E21" s="49">
        <v>3000</v>
      </c>
      <c r="H21" s="48"/>
      <c r="I21" s="48"/>
      <c r="J21" s="48"/>
      <c r="K21" s="48"/>
    </row>
    <row r="22" spans="1:11" ht="13.5" customHeight="1">
      <c r="A22" t="s">
        <v>83</v>
      </c>
      <c r="B22" s="20"/>
      <c r="C22" s="82"/>
      <c r="D22" s="87">
        <v>42</v>
      </c>
      <c r="E22" s="49">
        <v>2900</v>
      </c>
      <c r="F22" s="5"/>
      <c r="H22" s="48"/>
      <c r="I22" s="48"/>
      <c r="J22" s="48"/>
      <c r="K22" s="48"/>
    </row>
    <row r="23" spans="1:11" ht="13.5" customHeight="1">
      <c r="A23" t="s">
        <v>43</v>
      </c>
      <c r="B23" s="20"/>
      <c r="C23" s="81"/>
      <c r="D23" s="87">
        <v>42</v>
      </c>
      <c r="E23" s="49">
        <v>2800</v>
      </c>
      <c r="F23" s="5"/>
      <c r="H23" s="48"/>
      <c r="I23" s="48"/>
      <c r="J23" s="48"/>
      <c r="K23" s="48"/>
    </row>
    <row r="24" spans="1:11" ht="13.5" customHeight="1">
      <c r="A24" t="s">
        <v>82</v>
      </c>
      <c r="B24" s="20"/>
      <c r="C24" s="82"/>
      <c r="D24" s="87">
        <v>42</v>
      </c>
      <c r="E24" s="49">
        <v>2700</v>
      </c>
      <c r="F24" s="5"/>
      <c r="H24" s="48"/>
      <c r="I24" s="48"/>
      <c r="J24" s="48"/>
      <c r="K24" s="48"/>
    </row>
    <row r="25" spans="1:11" ht="13.5" customHeight="1">
      <c r="A25" t="s">
        <v>38</v>
      </c>
      <c r="B25" s="20"/>
      <c r="C25" s="81"/>
      <c r="D25" s="87">
        <v>42</v>
      </c>
      <c r="E25" s="49">
        <v>2600</v>
      </c>
      <c r="F25" s="5"/>
      <c r="H25" s="48"/>
      <c r="I25" s="48"/>
      <c r="J25" s="48"/>
      <c r="K25" s="48"/>
    </row>
    <row r="26" spans="1:11" ht="13.5" customHeight="1">
      <c r="A26" t="s">
        <v>52</v>
      </c>
      <c r="B26" s="20"/>
      <c r="C26" s="82"/>
      <c r="D26" s="87">
        <v>41</v>
      </c>
      <c r="E26" s="49">
        <v>2500</v>
      </c>
      <c r="F26" s="14"/>
      <c r="H26" s="48"/>
      <c r="I26" s="48"/>
      <c r="J26" s="48"/>
      <c r="K26" s="48"/>
    </row>
    <row r="27" spans="1:11" ht="13.5" customHeight="1">
      <c r="A27" t="s">
        <v>65</v>
      </c>
      <c r="B27" s="20"/>
      <c r="C27" s="81"/>
      <c r="D27" s="87">
        <v>41</v>
      </c>
      <c r="E27" s="49">
        <v>2400</v>
      </c>
      <c r="F27" s="5"/>
      <c r="H27" s="48"/>
      <c r="I27" s="48"/>
      <c r="J27" s="48"/>
      <c r="K27" s="48"/>
    </row>
    <row r="28" spans="1:11" ht="13.5" customHeight="1">
      <c r="A28" t="s">
        <v>40</v>
      </c>
      <c r="B28" s="20"/>
      <c r="C28" s="82"/>
      <c r="D28" s="87">
        <v>41</v>
      </c>
      <c r="E28" s="49">
        <v>2300</v>
      </c>
      <c r="F28" s="5"/>
      <c r="H28" s="48"/>
      <c r="I28" s="48"/>
      <c r="J28" s="48"/>
      <c r="K28" s="48"/>
    </row>
    <row r="29" spans="1:11" ht="13.5" customHeight="1">
      <c r="A29" t="s">
        <v>81</v>
      </c>
      <c r="B29" s="20"/>
      <c r="C29" s="81"/>
      <c r="D29" s="87">
        <v>41</v>
      </c>
      <c r="E29" s="49">
        <v>2200</v>
      </c>
      <c r="F29" s="5"/>
      <c r="H29" s="48"/>
      <c r="I29" s="48"/>
      <c r="J29" s="48"/>
      <c r="K29" s="48"/>
    </row>
    <row r="30" spans="1:11" ht="13.5" customHeight="1">
      <c r="A30" t="s">
        <v>48</v>
      </c>
      <c r="B30" s="20"/>
      <c r="C30" s="82"/>
      <c r="D30" s="87">
        <v>40</v>
      </c>
      <c r="E30" s="49">
        <v>2100</v>
      </c>
      <c r="F30" s="17"/>
      <c r="H30" s="48"/>
      <c r="I30" s="48"/>
      <c r="J30" s="48"/>
      <c r="K30" s="48"/>
    </row>
    <row r="31" spans="1:11" ht="13.5" customHeight="1">
      <c r="A31" t="s">
        <v>29</v>
      </c>
      <c r="B31" s="20"/>
      <c r="C31" s="81"/>
      <c r="D31" s="87">
        <v>40</v>
      </c>
      <c r="E31" s="49">
        <v>2000</v>
      </c>
      <c r="F31" s="17"/>
      <c r="H31" s="48"/>
      <c r="I31" s="48"/>
      <c r="J31" s="48"/>
      <c r="K31" s="48"/>
    </row>
    <row r="32" spans="1:11" ht="13.5" customHeight="1">
      <c r="A32" t="s">
        <v>80</v>
      </c>
      <c r="B32" s="20"/>
      <c r="C32" s="82"/>
      <c r="D32" s="87">
        <v>40</v>
      </c>
      <c r="E32" s="49">
        <v>1900</v>
      </c>
      <c r="F32" s="17"/>
      <c r="H32" s="48"/>
      <c r="I32" s="48"/>
      <c r="J32" s="48"/>
      <c r="K32" s="48"/>
    </row>
    <row r="33" spans="1:12" ht="13.5" customHeight="1">
      <c r="A33" t="s">
        <v>31</v>
      </c>
      <c r="B33" s="20"/>
      <c r="C33" s="81"/>
      <c r="D33" s="87">
        <v>39</v>
      </c>
      <c r="E33" s="49">
        <v>1800</v>
      </c>
      <c r="F33" s="5"/>
      <c r="H33" s="48"/>
      <c r="I33" s="48"/>
      <c r="J33" s="48"/>
      <c r="K33" s="48"/>
    </row>
    <row r="34" spans="1:12" ht="13.5" customHeight="1">
      <c r="A34" t="s">
        <v>30</v>
      </c>
      <c r="B34" s="20"/>
      <c r="C34" s="82"/>
      <c r="D34" s="87">
        <v>38</v>
      </c>
      <c r="E34" s="49">
        <v>1700</v>
      </c>
      <c r="F34" s="5"/>
      <c r="H34" s="48"/>
      <c r="I34" s="48"/>
      <c r="J34" s="48"/>
      <c r="K34" s="48"/>
    </row>
    <row r="35" spans="1:12" ht="13.5" customHeight="1">
      <c r="A35" t="s">
        <v>49</v>
      </c>
      <c r="B35" s="20"/>
      <c r="C35" s="81"/>
      <c r="D35" s="87">
        <v>38</v>
      </c>
      <c r="E35" s="49">
        <v>1600</v>
      </c>
      <c r="H35" s="48"/>
      <c r="I35" s="48"/>
      <c r="J35" s="48"/>
      <c r="K35" s="48"/>
    </row>
    <row r="36" spans="1:12" ht="13.5" customHeight="1">
      <c r="A36" t="s">
        <v>79</v>
      </c>
      <c r="B36" s="20"/>
      <c r="C36" s="82"/>
      <c r="D36" s="87">
        <v>38</v>
      </c>
      <c r="E36" s="49">
        <v>1500</v>
      </c>
      <c r="H36" s="48"/>
      <c r="I36" s="48"/>
      <c r="J36" s="48"/>
      <c r="K36" s="48"/>
    </row>
    <row r="37" spans="1:12" ht="13.5" customHeight="1">
      <c r="A37" t="s">
        <v>64</v>
      </c>
      <c r="B37" s="20"/>
      <c r="C37" s="81"/>
      <c r="D37" s="87">
        <v>37</v>
      </c>
      <c r="E37" s="49">
        <v>1400</v>
      </c>
      <c r="H37" s="48"/>
      <c r="I37" s="48"/>
      <c r="J37" s="48"/>
      <c r="K37" s="48"/>
    </row>
    <row r="38" spans="1:12" ht="13.5" customHeight="1">
      <c r="A38" t="s">
        <v>33</v>
      </c>
      <c r="B38" s="20"/>
      <c r="C38" s="86"/>
      <c r="D38" s="87">
        <v>37</v>
      </c>
      <c r="E38" s="49">
        <v>1300</v>
      </c>
      <c r="H38" s="48"/>
      <c r="I38" s="48"/>
      <c r="J38" s="48"/>
      <c r="K38" s="48"/>
    </row>
    <row r="39" spans="1:12" ht="13.5" customHeight="1">
      <c r="A39" t="s">
        <v>39</v>
      </c>
      <c r="B39" s="20"/>
      <c r="C39" s="49"/>
      <c r="D39" s="87">
        <v>37</v>
      </c>
      <c r="E39" s="49">
        <v>1200</v>
      </c>
      <c r="H39" s="48"/>
      <c r="I39" s="48"/>
      <c r="J39" s="48"/>
      <c r="K39" s="48"/>
    </row>
    <row r="40" spans="1:12" ht="13.5" customHeight="1">
      <c r="A40" t="s">
        <v>78</v>
      </c>
      <c r="B40" s="20"/>
      <c r="C40" s="81"/>
      <c r="D40" s="87">
        <v>37</v>
      </c>
      <c r="E40" s="49">
        <v>1100</v>
      </c>
      <c r="H40" s="48"/>
      <c r="I40" s="48"/>
      <c r="J40" s="48"/>
      <c r="K40" s="48"/>
    </row>
    <row r="41" spans="1:12" ht="13.5" customHeight="1">
      <c r="A41" t="s">
        <v>66</v>
      </c>
      <c r="B41" s="20"/>
      <c r="C41" s="81"/>
      <c r="D41" s="88">
        <v>36</v>
      </c>
      <c r="E41" s="49">
        <v>1000</v>
      </c>
      <c r="H41" s="48"/>
      <c r="I41" s="48"/>
      <c r="J41" s="48"/>
      <c r="K41" s="48"/>
    </row>
    <row r="42" spans="1:12" ht="13.5" customHeight="1">
      <c r="A42" t="s">
        <v>77</v>
      </c>
      <c r="B42" s="20"/>
      <c r="C42" s="49"/>
      <c r="D42" s="88">
        <v>36</v>
      </c>
      <c r="E42" s="49">
        <v>900</v>
      </c>
      <c r="H42" s="48"/>
      <c r="I42" s="48"/>
      <c r="J42" s="48"/>
      <c r="K42" s="48"/>
    </row>
    <row r="43" spans="1:12" ht="13.5" customHeight="1">
      <c r="A43" t="s">
        <v>56</v>
      </c>
      <c r="B43" s="20"/>
      <c r="C43" s="86"/>
      <c r="D43" s="89">
        <v>35</v>
      </c>
      <c r="E43" s="49">
        <v>800</v>
      </c>
      <c r="H43" s="48"/>
      <c r="I43" s="48"/>
      <c r="J43" s="48"/>
      <c r="K43" s="48"/>
    </row>
    <row r="44" spans="1:12" ht="13.5" customHeight="1">
      <c r="A44" t="s">
        <v>54</v>
      </c>
      <c r="B44" s="20"/>
      <c r="C44" s="54"/>
      <c r="D44" s="89">
        <v>35</v>
      </c>
      <c r="E44" s="49">
        <v>700</v>
      </c>
      <c r="F44" s="17"/>
      <c r="H44" s="48"/>
      <c r="I44" s="48"/>
      <c r="J44" s="48"/>
      <c r="K44" s="48"/>
    </row>
    <row r="45" spans="1:12" ht="13.5" customHeight="1">
      <c r="A45" t="s">
        <v>62</v>
      </c>
      <c r="B45" s="20"/>
      <c r="C45" s="56"/>
      <c r="D45" s="89">
        <v>33</v>
      </c>
      <c r="E45" s="49">
        <v>600</v>
      </c>
      <c r="F45" s="5"/>
      <c r="H45" s="48"/>
      <c r="I45" s="48"/>
      <c r="J45" s="48"/>
      <c r="K45" s="48"/>
    </row>
    <row r="46" spans="1:12" ht="13.5" customHeight="1">
      <c r="A46" t="s">
        <v>36</v>
      </c>
      <c r="B46" s="20"/>
      <c r="C46" s="56"/>
      <c r="D46" s="89">
        <v>33</v>
      </c>
      <c r="E46" s="49">
        <v>500</v>
      </c>
      <c r="F46" s="5"/>
      <c r="H46" s="48"/>
      <c r="I46" s="48"/>
      <c r="J46" s="48"/>
      <c r="K46" s="48"/>
    </row>
    <row r="47" spans="1:12" ht="13.5" customHeight="1">
      <c r="A47" t="s">
        <v>60</v>
      </c>
      <c r="B47" s="20"/>
      <c r="C47" s="56"/>
      <c r="D47" s="89">
        <v>33</v>
      </c>
      <c r="E47" s="49">
        <v>400</v>
      </c>
      <c r="F47" s="5"/>
      <c r="H47" s="48"/>
      <c r="I47" s="48"/>
      <c r="J47" s="48"/>
      <c r="K47" s="48"/>
      <c r="L47" s="20"/>
    </row>
    <row r="48" spans="1:12" ht="13.5" customHeight="1">
      <c r="A48" t="s">
        <v>50</v>
      </c>
      <c r="B48" s="20"/>
      <c r="C48" s="35"/>
      <c r="D48" s="89">
        <v>30</v>
      </c>
      <c r="E48" s="49">
        <v>300</v>
      </c>
      <c r="F48" s="5"/>
      <c r="H48" s="48"/>
      <c r="I48" s="48"/>
      <c r="J48" s="48"/>
      <c r="K48" s="48"/>
    </row>
    <row r="49" spans="1:12">
      <c r="A49" t="s">
        <v>76</v>
      </c>
      <c r="B49" s="20"/>
      <c r="C49" s="35"/>
      <c r="D49" s="89">
        <v>28</v>
      </c>
      <c r="E49" s="49">
        <v>200</v>
      </c>
      <c r="F49" s="5"/>
      <c r="H49" s="48"/>
      <c r="I49" s="48"/>
      <c r="J49" s="48"/>
      <c r="K49" s="48"/>
    </row>
    <row r="50" spans="1:12">
      <c r="A50" t="s">
        <v>32</v>
      </c>
      <c r="B50" s="20"/>
      <c r="C50" s="35"/>
      <c r="D50" s="89">
        <v>28</v>
      </c>
      <c r="E50" s="49">
        <v>100</v>
      </c>
      <c r="F50" s="5"/>
      <c r="H50" s="48"/>
      <c r="I50" s="48"/>
      <c r="J50" s="48"/>
      <c r="K50" s="48"/>
    </row>
    <row r="51" spans="1:12" s="51" customFormat="1">
      <c r="A51" s="57">
        <v>88</v>
      </c>
      <c r="B51" s="57" t="s">
        <v>13</v>
      </c>
      <c r="C51" s="33"/>
      <c r="E51" s="7"/>
      <c r="F51" s="5"/>
      <c r="G51"/>
      <c r="H51"/>
      <c r="I51"/>
      <c r="J51"/>
      <c r="K51"/>
      <c r="L51"/>
    </row>
    <row r="52" spans="1:12" ht="15">
      <c r="A52" s="80" t="s">
        <v>25</v>
      </c>
      <c r="C52" s="33"/>
      <c r="E52" s="7"/>
      <c r="F52" s="5"/>
    </row>
    <row r="53" spans="1:12">
      <c r="A53" t="s">
        <v>92</v>
      </c>
      <c r="B53" t="s">
        <v>98</v>
      </c>
      <c r="C53" t="s">
        <v>97</v>
      </c>
      <c r="E53" s="7"/>
      <c r="F53" s="5"/>
    </row>
    <row r="54" spans="1:12">
      <c r="A54" t="s">
        <v>93</v>
      </c>
      <c r="B54" t="s">
        <v>99</v>
      </c>
      <c r="C54" t="s">
        <v>103</v>
      </c>
      <c r="E54" s="7"/>
      <c r="F54" s="5"/>
    </row>
    <row r="55" spans="1:12">
      <c r="A55" t="s">
        <v>94</v>
      </c>
      <c r="B55" t="s">
        <v>100</v>
      </c>
      <c r="C55" t="s">
        <v>104</v>
      </c>
    </row>
    <row r="56" spans="1:12">
      <c r="A56" t="s">
        <v>95</v>
      </c>
      <c r="B56" t="s">
        <v>101</v>
      </c>
      <c r="C56" t="s">
        <v>105</v>
      </c>
      <c r="D56" s="7"/>
      <c r="E56" s="18"/>
    </row>
    <row r="57" spans="1:12">
      <c r="A57" t="s">
        <v>96</v>
      </c>
      <c r="B57" t="s">
        <v>102</v>
      </c>
      <c r="C57" t="s">
        <v>106</v>
      </c>
      <c r="D57"/>
      <c r="E57" s="18" t="s">
        <v>107</v>
      </c>
      <c r="F57" s="18"/>
      <c r="H57" s="26"/>
      <c r="I57" s="7"/>
      <c r="J57" s="37"/>
    </row>
    <row r="58" spans="1:12">
      <c r="B58" s="18"/>
      <c r="C58" s="18"/>
      <c r="D58" s="18"/>
      <c r="E58" s="18"/>
      <c r="F58" s="5"/>
      <c r="G58" s="18"/>
      <c r="H58" s="5"/>
      <c r="I58" s="5"/>
      <c r="J58" s="5"/>
    </row>
    <row r="59" spans="1:12">
      <c r="C59"/>
      <c r="D59"/>
      <c r="E59" s="37"/>
      <c r="F59" s="5"/>
      <c r="G59" s="25" t="e">
        <f>(#REF!-1)*0.25</f>
        <v>#REF!</v>
      </c>
      <c r="H59" s="5"/>
      <c r="I59" s="5"/>
      <c r="J59" s="5"/>
    </row>
    <row r="60" spans="1:12">
      <c r="C60"/>
      <c r="D60"/>
      <c r="E60" s="5"/>
      <c r="F60" s="5"/>
      <c r="G60" s="5"/>
      <c r="H60" s="5"/>
      <c r="I60" s="5"/>
      <c r="J60" s="5"/>
    </row>
    <row r="61" spans="1:12">
      <c r="B61" s="5"/>
      <c r="C61" s="18"/>
      <c r="D61" s="18"/>
      <c r="E61" s="5"/>
      <c r="F61" s="5"/>
      <c r="G61" s="5"/>
      <c r="H61" s="5"/>
      <c r="I61" s="5"/>
      <c r="J61" s="5"/>
    </row>
    <row r="62" spans="1:12">
      <c r="B62" s="5"/>
      <c r="C62"/>
      <c r="D62"/>
      <c r="E62" s="22"/>
      <c r="F62" s="5"/>
      <c r="G62" s="21" t="e">
        <f>SUM(#REF!*0.25)</f>
        <v>#REF!</v>
      </c>
      <c r="H62" s="5"/>
      <c r="I62" s="5"/>
      <c r="J62" s="5"/>
    </row>
    <row r="63" spans="1:12">
      <c r="D63" s="5"/>
      <c r="E63" s="5"/>
      <c r="F63" s="5"/>
      <c r="G63" s="5"/>
      <c r="H63" s="5"/>
      <c r="I63" s="5"/>
      <c r="J63" s="5"/>
    </row>
  </sheetData>
  <pageMargins left="0.11811023622047245" right="0.11811023622047245" top="0.55118110236220474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60"/>
  <sheetViews>
    <sheetView topLeftCell="A25" workbookViewId="0">
      <selection activeCell="C41" sqref="C41"/>
    </sheetView>
  </sheetViews>
  <sheetFormatPr defaultRowHeight="12.75"/>
  <cols>
    <col min="1" max="1" width="23.42578125" style="23" customWidth="1"/>
    <col min="2" max="2" width="7.28515625" customWidth="1"/>
    <col min="3" max="3" width="10" customWidth="1"/>
    <col min="4" max="4" width="10.7109375" customWidth="1"/>
    <col min="6" max="6" width="10.140625" customWidth="1"/>
    <col min="7" max="7" width="7.42578125" customWidth="1"/>
  </cols>
  <sheetData>
    <row r="1" spans="1:8" ht="23.25">
      <c r="A1" s="5"/>
      <c r="B1" s="6" t="s">
        <v>8</v>
      </c>
      <c r="C1" s="5"/>
      <c r="D1" s="7"/>
      <c r="E1" s="7"/>
      <c r="F1" s="5"/>
    </row>
    <row r="2" spans="1:8" ht="6.75" customHeight="1">
      <c r="A2" s="5"/>
      <c r="B2" s="5"/>
      <c r="C2" s="5"/>
      <c r="D2" s="7"/>
      <c r="E2" s="7"/>
      <c r="F2" s="5"/>
    </row>
    <row r="3" spans="1:8">
      <c r="A3" s="5"/>
      <c r="B3" s="5"/>
      <c r="C3" s="8" t="s">
        <v>16</v>
      </c>
      <c r="D3" s="7"/>
      <c r="E3" s="7"/>
      <c r="F3" s="5"/>
    </row>
    <row r="4" spans="1:8">
      <c r="A4" s="9">
        <v>44185</v>
      </c>
      <c r="C4" s="9"/>
      <c r="D4" s="7"/>
      <c r="E4" s="10" t="s">
        <v>24</v>
      </c>
      <c r="F4" s="5"/>
    </row>
    <row r="5" spans="1:8" ht="8.25" customHeight="1">
      <c r="A5" s="5"/>
      <c r="B5" s="5"/>
      <c r="C5" s="5"/>
      <c r="D5" s="7"/>
      <c r="E5" s="7"/>
      <c r="F5" s="5"/>
    </row>
    <row r="6" spans="1:8" ht="15.75">
      <c r="A6" s="11" t="s">
        <v>10</v>
      </c>
      <c r="B6" s="5"/>
      <c r="C6" s="7"/>
      <c r="D6" s="12" t="s">
        <v>11</v>
      </c>
      <c r="E6" s="12" t="s">
        <v>2</v>
      </c>
      <c r="F6" s="12" t="s">
        <v>12</v>
      </c>
    </row>
    <row r="7" spans="1:8" ht="15" customHeight="1">
      <c r="A7" t="s">
        <v>35</v>
      </c>
      <c r="B7" s="20"/>
      <c r="D7">
        <v>63</v>
      </c>
      <c r="E7">
        <v>4400</v>
      </c>
      <c r="F7" s="122">
        <f>SUM($A$49/100*25)</f>
        <v>20</v>
      </c>
      <c r="H7" s="20"/>
    </row>
    <row r="8" spans="1:8" ht="15" customHeight="1">
      <c r="A8" t="s">
        <v>70</v>
      </c>
      <c r="B8" s="20"/>
      <c r="D8">
        <v>63</v>
      </c>
      <c r="E8">
        <v>4300</v>
      </c>
      <c r="F8" s="122">
        <f>SUM($A$49/100*15)</f>
        <v>12</v>
      </c>
      <c r="H8" s="20"/>
    </row>
    <row r="9" spans="1:8" ht="15" customHeight="1">
      <c r="A9" t="s">
        <v>52</v>
      </c>
      <c r="B9" s="20"/>
      <c r="D9">
        <v>64</v>
      </c>
      <c r="E9">
        <v>4200</v>
      </c>
      <c r="F9" s="122">
        <f>SUM($A$49/100*10)</f>
        <v>8</v>
      </c>
      <c r="H9" s="20"/>
    </row>
    <row r="10" spans="1:8" ht="15" customHeight="1">
      <c r="A10" t="s">
        <v>65</v>
      </c>
      <c r="B10" s="20"/>
      <c r="D10">
        <v>65</v>
      </c>
      <c r="E10">
        <v>4100</v>
      </c>
      <c r="F10" s="20"/>
      <c r="H10" s="20"/>
    </row>
    <row r="11" spans="1:8" ht="15" customHeight="1">
      <c r="A11" t="s">
        <v>33</v>
      </c>
      <c r="B11" s="20"/>
      <c r="D11">
        <v>65</v>
      </c>
      <c r="E11">
        <v>4000</v>
      </c>
      <c r="F11" s="20"/>
      <c r="H11" s="20"/>
    </row>
    <row r="12" spans="1:8" ht="15" customHeight="1">
      <c r="A12" t="s">
        <v>29</v>
      </c>
      <c r="B12" s="20"/>
      <c r="D12">
        <v>65</v>
      </c>
      <c r="E12">
        <v>3900</v>
      </c>
      <c r="F12" s="20"/>
      <c r="H12" s="20"/>
    </row>
    <row r="13" spans="1:8" ht="15" customHeight="1">
      <c r="A13" t="s">
        <v>116</v>
      </c>
      <c r="B13" s="20"/>
      <c r="D13">
        <v>65</v>
      </c>
      <c r="E13">
        <v>3800</v>
      </c>
      <c r="F13" s="20"/>
      <c r="H13" s="20"/>
    </row>
    <row r="14" spans="1:8" ht="15" customHeight="1">
      <c r="A14" t="s">
        <v>88</v>
      </c>
      <c r="B14" s="20"/>
      <c r="D14">
        <v>66</v>
      </c>
      <c r="E14">
        <v>3700</v>
      </c>
      <c r="F14" s="20"/>
      <c r="H14" s="20"/>
    </row>
    <row r="15" spans="1:8" ht="15" customHeight="1">
      <c r="A15" t="s">
        <v>32</v>
      </c>
      <c r="B15" s="20"/>
      <c r="D15">
        <v>66</v>
      </c>
      <c r="E15">
        <v>3600</v>
      </c>
      <c r="F15" s="20"/>
      <c r="H15" s="20"/>
    </row>
    <row r="16" spans="1:8" ht="15" customHeight="1">
      <c r="A16" t="s">
        <v>115</v>
      </c>
      <c r="B16" s="20"/>
      <c r="D16">
        <v>66</v>
      </c>
      <c r="E16">
        <v>3500</v>
      </c>
      <c r="F16" s="20"/>
      <c r="H16" s="20"/>
    </row>
    <row r="17" spans="1:8" ht="15" customHeight="1">
      <c r="A17" t="s">
        <v>68</v>
      </c>
      <c r="B17" s="20"/>
      <c r="D17">
        <v>66</v>
      </c>
      <c r="E17">
        <v>3400</v>
      </c>
      <c r="F17" s="20"/>
      <c r="H17" s="20"/>
    </row>
    <row r="18" spans="1:8" ht="15" customHeight="1">
      <c r="A18" t="s">
        <v>114</v>
      </c>
      <c r="B18" s="20"/>
      <c r="D18">
        <v>67</v>
      </c>
      <c r="E18">
        <v>3300</v>
      </c>
      <c r="F18" s="20"/>
      <c r="H18" s="20"/>
    </row>
    <row r="19" spans="1:8" ht="15" customHeight="1">
      <c r="A19" t="s">
        <v>30</v>
      </c>
      <c r="B19" s="20"/>
      <c r="D19">
        <v>67</v>
      </c>
      <c r="E19">
        <v>3200</v>
      </c>
      <c r="F19" s="20"/>
      <c r="H19" s="20"/>
    </row>
    <row r="20" spans="1:8" ht="15" customHeight="1">
      <c r="A20" t="s">
        <v>38</v>
      </c>
      <c r="B20" s="20"/>
      <c r="D20">
        <v>67</v>
      </c>
      <c r="E20">
        <v>3100</v>
      </c>
      <c r="F20" s="20"/>
      <c r="H20" s="20"/>
    </row>
    <row r="21" spans="1:8" ht="15" customHeight="1">
      <c r="A21" t="s">
        <v>41</v>
      </c>
      <c r="B21" s="20"/>
      <c r="D21">
        <v>68</v>
      </c>
      <c r="E21">
        <v>3000</v>
      </c>
      <c r="F21" s="20"/>
      <c r="H21" s="20"/>
    </row>
    <row r="22" spans="1:8" ht="15" customHeight="1">
      <c r="A22" t="s">
        <v>64</v>
      </c>
      <c r="B22" s="20"/>
      <c r="D22">
        <v>68</v>
      </c>
      <c r="E22">
        <v>2900</v>
      </c>
      <c r="F22" s="20"/>
      <c r="H22" s="20"/>
    </row>
    <row r="23" spans="1:8" ht="15" customHeight="1">
      <c r="A23" t="s">
        <v>55</v>
      </c>
      <c r="B23" s="20"/>
      <c r="D23">
        <v>68</v>
      </c>
      <c r="E23">
        <v>2800</v>
      </c>
      <c r="F23" s="20"/>
      <c r="H23" s="20"/>
    </row>
    <row r="24" spans="1:8" ht="15" customHeight="1">
      <c r="A24" t="s">
        <v>73</v>
      </c>
      <c r="B24" s="20"/>
      <c r="D24">
        <v>68</v>
      </c>
      <c r="E24">
        <v>2700</v>
      </c>
      <c r="F24" s="20"/>
      <c r="H24" s="20"/>
    </row>
    <row r="25" spans="1:8" ht="15" customHeight="1">
      <c r="A25" t="s">
        <v>67</v>
      </c>
      <c r="B25" s="20"/>
      <c r="D25">
        <v>68</v>
      </c>
      <c r="E25">
        <v>2600</v>
      </c>
      <c r="F25" s="20"/>
      <c r="H25" s="20"/>
    </row>
    <row r="26" spans="1:8" ht="15" customHeight="1">
      <c r="A26" t="s">
        <v>34</v>
      </c>
      <c r="B26" s="20"/>
      <c r="D26">
        <v>68</v>
      </c>
      <c r="E26">
        <v>2500</v>
      </c>
      <c r="F26" s="20"/>
      <c r="H26" s="20"/>
    </row>
    <row r="27" spans="1:8" ht="15" customHeight="1">
      <c r="A27" t="s">
        <v>46</v>
      </c>
      <c r="B27" s="20"/>
      <c r="D27">
        <v>68</v>
      </c>
      <c r="E27">
        <v>2400</v>
      </c>
      <c r="F27" s="20"/>
      <c r="H27" s="20"/>
    </row>
    <row r="28" spans="1:8" ht="15" customHeight="1">
      <c r="A28" t="s">
        <v>66</v>
      </c>
      <c r="B28" s="20"/>
      <c r="D28">
        <v>68</v>
      </c>
      <c r="E28">
        <v>2300</v>
      </c>
      <c r="F28" s="20"/>
      <c r="H28" s="20"/>
    </row>
    <row r="29" spans="1:8" ht="15" customHeight="1">
      <c r="A29" t="s">
        <v>113</v>
      </c>
      <c r="B29" s="20"/>
      <c r="D29">
        <v>69</v>
      </c>
      <c r="E29">
        <v>2200</v>
      </c>
      <c r="F29" s="20"/>
      <c r="H29" s="20"/>
    </row>
    <row r="30" spans="1:8" ht="15" customHeight="1">
      <c r="A30" t="s">
        <v>42</v>
      </c>
      <c r="B30" s="20"/>
      <c r="D30">
        <v>69</v>
      </c>
      <c r="E30">
        <v>2100</v>
      </c>
      <c r="F30" s="20"/>
      <c r="H30" s="20"/>
    </row>
    <row r="31" spans="1:8" ht="15" customHeight="1">
      <c r="A31" t="s">
        <v>112</v>
      </c>
      <c r="B31" s="20"/>
      <c r="D31">
        <v>70</v>
      </c>
      <c r="E31">
        <v>2000</v>
      </c>
      <c r="F31" s="20"/>
      <c r="H31" s="20"/>
    </row>
    <row r="32" spans="1:8" ht="15" customHeight="1">
      <c r="A32" t="s">
        <v>47</v>
      </c>
      <c r="B32" s="20"/>
      <c r="D32">
        <v>70</v>
      </c>
      <c r="E32">
        <v>1900</v>
      </c>
      <c r="F32" s="20"/>
      <c r="H32" s="20"/>
    </row>
    <row r="33" spans="1:8" ht="15" customHeight="1">
      <c r="A33" t="s">
        <v>57</v>
      </c>
      <c r="B33" s="20"/>
      <c r="D33">
        <v>70</v>
      </c>
      <c r="E33">
        <v>1800</v>
      </c>
      <c r="F33" s="20"/>
      <c r="H33" s="20"/>
    </row>
    <row r="34" spans="1:8" ht="15" customHeight="1">
      <c r="A34" t="s">
        <v>71</v>
      </c>
      <c r="B34" s="20"/>
      <c r="D34">
        <v>71</v>
      </c>
      <c r="E34">
        <v>1700</v>
      </c>
      <c r="F34" s="20"/>
      <c r="H34" s="20"/>
    </row>
    <row r="35" spans="1:8" ht="15" customHeight="1">
      <c r="A35" t="s">
        <v>49</v>
      </c>
      <c r="B35" s="20"/>
      <c r="D35">
        <v>71</v>
      </c>
      <c r="E35">
        <v>1600</v>
      </c>
      <c r="F35" s="20"/>
      <c r="H35" s="20"/>
    </row>
    <row r="36" spans="1:8" ht="15" customHeight="1">
      <c r="A36" t="s">
        <v>77</v>
      </c>
      <c r="B36" s="20"/>
      <c r="D36">
        <v>71</v>
      </c>
      <c r="E36">
        <v>1500</v>
      </c>
      <c r="F36" s="20"/>
      <c r="H36" s="20"/>
    </row>
    <row r="37" spans="1:8" ht="15" customHeight="1">
      <c r="A37" t="s">
        <v>63</v>
      </c>
      <c r="B37" s="20"/>
      <c r="D37">
        <v>71</v>
      </c>
      <c r="E37">
        <v>1400</v>
      </c>
      <c r="F37" s="20"/>
      <c r="H37" s="20"/>
    </row>
    <row r="38" spans="1:8" ht="15" customHeight="1">
      <c r="A38" t="s">
        <v>40</v>
      </c>
      <c r="B38" s="20"/>
      <c r="D38">
        <v>71</v>
      </c>
      <c r="E38">
        <v>1300</v>
      </c>
      <c r="F38" s="20"/>
      <c r="H38" s="20"/>
    </row>
    <row r="39" spans="1:8" ht="15" customHeight="1">
      <c r="A39" t="s">
        <v>69</v>
      </c>
      <c r="B39" s="20"/>
      <c r="D39">
        <v>71</v>
      </c>
      <c r="E39">
        <v>1200</v>
      </c>
      <c r="F39" s="20"/>
      <c r="H39" s="20"/>
    </row>
    <row r="40" spans="1:8" ht="15" customHeight="1">
      <c r="A40" t="s">
        <v>111</v>
      </c>
      <c r="B40" s="20"/>
      <c r="D40">
        <v>72</v>
      </c>
      <c r="E40">
        <v>1100</v>
      </c>
      <c r="F40" s="20"/>
      <c r="H40" s="20"/>
    </row>
    <row r="41" spans="1:8" ht="15" customHeight="1">
      <c r="A41" t="s">
        <v>37</v>
      </c>
      <c r="B41" s="20"/>
      <c r="D41">
        <v>72</v>
      </c>
      <c r="E41">
        <v>1000</v>
      </c>
      <c r="F41" s="20"/>
      <c r="H41" s="20"/>
    </row>
    <row r="42" spans="1:8" ht="15" customHeight="1">
      <c r="A42" t="s">
        <v>110</v>
      </c>
      <c r="B42" s="20"/>
      <c r="D42">
        <v>72</v>
      </c>
      <c r="E42">
        <v>900</v>
      </c>
      <c r="F42" s="20"/>
      <c r="H42" s="20"/>
    </row>
    <row r="43" spans="1:8" ht="15" customHeight="1">
      <c r="A43" t="s">
        <v>109</v>
      </c>
      <c r="B43" s="20"/>
      <c r="D43">
        <v>72</v>
      </c>
      <c r="E43">
        <v>800</v>
      </c>
      <c r="F43" s="20"/>
      <c r="H43" s="20"/>
    </row>
    <row r="44" spans="1:8" ht="15" customHeight="1">
      <c r="A44" t="s">
        <v>72</v>
      </c>
      <c r="B44" s="20"/>
      <c r="D44">
        <v>73</v>
      </c>
      <c r="E44">
        <v>700</v>
      </c>
      <c r="F44" s="20"/>
      <c r="H44" s="20"/>
    </row>
    <row r="45" spans="1:8" ht="15" customHeight="1">
      <c r="A45" t="s">
        <v>108</v>
      </c>
      <c r="B45" s="20"/>
      <c r="D45">
        <v>78</v>
      </c>
      <c r="E45">
        <v>600</v>
      </c>
      <c r="F45" s="20"/>
      <c r="H45" s="20"/>
    </row>
    <row r="46" spans="1:8">
      <c r="A46" s="51" t="s">
        <v>131</v>
      </c>
      <c r="B46" s="20"/>
      <c r="D46" s="119">
        <v>81</v>
      </c>
      <c r="E46">
        <v>500</v>
      </c>
      <c r="F46" s="20"/>
      <c r="H46" s="20"/>
    </row>
    <row r="47" spans="1:8">
      <c r="A47"/>
      <c r="B47" s="20"/>
      <c r="D47" s="120"/>
      <c r="E47">
        <v>400</v>
      </c>
      <c r="F47" s="20"/>
      <c r="H47" s="20"/>
    </row>
    <row r="48" spans="1:8">
      <c r="A48"/>
      <c r="B48" s="20"/>
      <c r="D48" s="20"/>
      <c r="F48" s="20"/>
      <c r="H48" s="20"/>
    </row>
    <row r="49" spans="1:10">
      <c r="A49">
        <v>80</v>
      </c>
      <c r="B49" s="20" t="s">
        <v>13</v>
      </c>
      <c r="D49" s="20"/>
      <c r="F49" s="20"/>
      <c r="H49" s="20"/>
    </row>
    <row r="50" spans="1:10">
      <c r="A50"/>
      <c r="B50" s="20"/>
      <c r="D50" s="20"/>
      <c r="F50" s="20"/>
      <c r="H50" s="20"/>
    </row>
    <row r="51" spans="1:10">
      <c r="A51">
        <v>16</v>
      </c>
      <c r="B51" s="20" t="s">
        <v>14</v>
      </c>
      <c r="D51" s="20"/>
      <c r="E51" s="121">
        <f>IFERROR(SUM(J53/A51),0)</f>
        <v>1.25</v>
      </c>
      <c r="F51" s="20"/>
      <c r="H51" s="20"/>
    </row>
    <row r="52" spans="1:10">
      <c r="A52"/>
      <c r="B52" s="20"/>
      <c r="D52" s="20"/>
      <c r="F52" s="20"/>
      <c r="H52" s="20"/>
    </row>
    <row r="53" spans="1:10">
      <c r="A53" t="s">
        <v>117</v>
      </c>
      <c r="B53" t="s">
        <v>120</v>
      </c>
      <c r="E53" t="s">
        <v>128</v>
      </c>
      <c r="F53" s="20"/>
      <c r="H53" s="20"/>
      <c r="J53">
        <f>A49*0.25</f>
        <v>20</v>
      </c>
    </row>
    <row r="54" spans="1:10">
      <c r="A54" t="s">
        <v>118</v>
      </c>
      <c r="B54" t="s">
        <v>121</v>
      </c>
      <c r="D54" s="20"/>
      <c r="E54" t="s">
        <v>130</v>
      </c>
      <c r="F54" s="20"/>
      <c r="H54" s="20"/>
    </row>
    <row r="55" spans="1:10">
      <c r="A55" t="s">
        <v>119</v>
      </c>
      <c r="B55" t="s">
        <v>122</v>
      </c>
      <c r="D55" s="20"/>
      <c r="E55" t="s">
        <v>126</v>
      </c>
      <c r="F55" s="20"/>
      <c r="H55" s="20"/>
    </row>
    <row r="56" spans="1:10">
      <c r="A56" t="s">
        <v>105</v>
      </c>
      <c r="B56" t="s">
        <v>123</v>
      </c>
      <c r="D56" s="20"/>
      <c r="E56" t="s">
        <v>129</v>
      </c>
      <c r="F56" s="20"/>
      <c r="H56" s="20"/>
    </row>
    <row r="57" spans="1:10">
      <c r="A57" t="s">
        <v>125</v>
      </c>
      <c r="B57" t="s">
        <v>124</v>
      </c>
      <c r="D57" s="20"/>
      <c r="F57" s="20"/>
      <c r="H57" s="20"/>
    </row>
    <row r="58" spans="1:10">
      <c r="A58" t="s">
        <v>101</v>
      </c>
      <c r="B58" t="s">
        <v>127</v>
      </c>
      <c r="D58" s="20"/>
      <c r="F58" s="20"/>
      <c r="H58" s="20"/>
    </row>
    <row r="59" spans="1:10">
      <c r="C59" s="5"/>
      <c r="D59" s="5"/>
      <c r="E59" s="5"/>
      <c r="F59" s="5"/>
      <c r="G59" s="5"/>
    </row>
    <row r="60" spans="1:10">
      <c r="C60" s="5"/>
      <c r="D60" s="5"/>
      <c r="E60" s="5"/>
      <c r="F60" s="5"/>
      <c r="G60" s="5"/>
    </row>
  </sheetData>
  <sortState ref="A7:K38">
    <sortCondition ref="D7:D38"/>
  </sortState>
  <conditionalFormatting sqref="D7:D43">
    <cfRule type="cellIs" dxfId="38" priority="13" operator="lessThan">
      <formula>18</formula>
    </cfRule>
    <cfRule type="cellIs" dxfId="37" priority="14" operator="greaterThan">
      <formula>18</formula>
    </cfRule>
    <cfRule type="cellIs" dxfId="36" priority="15" operator="equal">
      <formula>18</formula>
    </cfRule>
  </conditionalFormatting>
  <conditionalFormatting sqref="D7:D45">
    <cfRule type="cellIs" dxfId="35" priority="10" operator="lessThan">
      <formula>72</formula>
    </cfRule>
    <cfRule type="cellIs" dxfId="34" priority="11" operator="greaterThan">
      <formula>72</formula>
    </cfRule>
    <cfRule type="cellIs" dxfId="33" priority="12" operator="equal">
      <formula>72</formula>
    </cfRule>
  </conditionalFormatting>
  <conditionalFormatting sqref="D7:D45">
    <cfRule type="cellIs" dxfId="32" priority="9" operator="lessThan">
      <formula>36</formula>
    </cfRule>
  </conditionalFormatting>
  <conditionalFormatting sqref="D7:D38">
    <cfRule type="cellIs" dxfId="31" priority="7" operator="equal">
      <formula>36</formula>
    </cfRule>
    <cfRule type="cellIs" dxfId="30" priority="8" operator="greaterThan">
      <formula>36</formula>
    </cfRule>
  </conditionalFormatting>
  <pageMargins left="0.22" right="0.17" top="0.17" bottom="0.19" header="0.17" footer="0.17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workbookViewId="0">
      <selection activeCell="B12" sqref="B12"/>
    </sheetView>
  </sheetViews>
  <sheetFormatPr defaultRowHeight="12.75"/>
  <cols>
    <col min="1" max="1" width="21.7109375" style="60" customWidth="1"/>
    <col min="2" max="2" width="21.140625" style="60" customWidth="1"/>
    <col min="3" max="3" width="10" style="64" customWidth="1"/>
    <col min="5" max="5" width="9.140625" style="26"/>
    <col min="6" max="6" width="10.140625" customWidth="1"/>
    <col min="7" max="7" width="3.85546875" customWidth="1"/>
    <col min="8" max="11" width="3.28515625" bestFit="1" customWidth="1"/>
    <col min="13" max="13" width="15.42578125" bestFit="1" customWidth="1"/>
    <col min="14" max="14" width="15.85546875" bestFit="1" customWidth="1"/>
  </cols>
  <sheetData>
    <row r="1" spans="1:12" ht="23.25">
      <c r="A1" s="58"/>
      <c r="B1" s="59" t="s">
        <v>8</v>
      </c>
      <c r="C1" s="62"/>
      <c r="D1" s="7"/>
      <c r="E1" s="7"/>
      <c r="F1" s="5"/>
    </row>
    <row r="2" spans="1:12" ht="6.75" customHeight="1">
      <c r="A2" s="58"/>
      <c r="B2" s="58"/>
      <c r="C2" s="62"/>
      <c r="D2" s="7"/>
      <c r="E2" s="7"/>
      <c r="F2" s="5"/>
    </row>
    <row r="3" spans="1:12">
      <c r="A3" s="58"/>
      <c r="B3" s="58"/>
      <c r="C3" s="63"/>
      <c r="D3" s="7"/>
      <c r="E3" s="7"/>
      <c r="F3" s="5"/>
    </row>
    <row r="4" spans="1:12">
      <c r="A4" s="58"/>
      <c r="B4" s="9">
        <v>44213</v>
      </c>
      <c r="C4" s="61"/>
      <c r="D4" s="7"/>
      <c r="E4" s="10" t="s">
        <v>21</v>
      </c>
      <c r="F4" s="5"/>
    </row>
    <row r="5" spans="1:12" ht="8.25" customHeight="1">
      <c r="A5" s="58"/>
      <c r="B5" s="58"/>
      <c r="C5" s="62"/>
      <c r="D5" s="7"/>
      <c r="E5" s="7"/>
      <c r="F5" s="5"/>
    </row>
    <row r="6" spans="1:12" ht="15.75">
      <c r="A6" s="11" t="s">
        <v>10</v>
      </c>
      <c r="B6" s="5"/>
      <c r="C6" s="7"/>
      <c r="D6" s="12" t="s">
        <v>11</v>
      </c>
      <c r="E6" s="12" t="s">
        <v>2</v>
      </c>
      <c r="F6" s="12" t="s">
        <v>12</v>
      </c>
      <c r="H6" s="24" t="s">
        <v>17</v>
      </c>
      <c r="I6" s="24" t="s">
        <v>18</v>
      </c>
      <c r="J6" s="24" t="s">
        <v>19</v>
      </c>
      <c r="K6" s="24" t="s">
        <v>20</v>
      </c>
    </row>
    <row r="7" spans="1:12" ht="15" customHeight="1">
      <c r="A7"/>
      <c r="B7" s="20"/>
      <c r="C7" s="71"/>
      <c r="D7" s="15"/>
      <c r="E7" s="49">
        <v>4400</v>
      </c>
      <c r="F7" s="14">
        <f>SUM($A$51/100*25)</f>
        <v>22</v>
      </c>
      <c r="H7" s="48"/>
      <c r="I7" s="48"/>
      <c r="J7" s="48"/>
      <c r="K7" s="48"/>
    </row>
    <row r="8" spans="1:12" ht="15" customHeight="1">
      <c r="A8"/>
      <c r="B8" s="20"/>
      <c r="C8" s="73"/>
      <c r="D8" s="15"/>
      <c r="E8" s="49">
        <v>4300</v>
      </c>
      <c r="F8" s="14">
        <f>SUM($A$51/100*15)</f>
        <v>13.2</v>
      </c>
      <c r="H8" s="48"/>
      <c r="I8" s="48"/>
      <c r="J8" s="48"/>
      <c r="K8" s="48"/>
    </row>
    <row r="9" spans="1:12" ht="15" customHeight="1">
      <c r="A9"/>
      <c r="B9" s="20"/>
      <c r="C9" s="71"/>
      <c r="D9" s="15"/>
      <c r="E9" s="49">
        <v>4200</v>
      </c>
      <c r="F9" s="14">
        <f>SUM($A$51/100*10)</f>
        <v>8.8000000000000007</v>
      </c>
      <c r="H9" s="48"/>
      <c r="I9" s="48"/>
      <c r="J9" s="48"/>
      <c r="K9" s="48"/>
    </row>
    <row r="10" spans="1:12" ht="15" customHeight="1">
      <c r="A10"/>
      <c r="B10" s="20"/>
      <c r="C10" s="73"/>
      <c r="D10" s="15"/>
      <c r="E10" s="49">
        <v>4100</v>
      </c>
      <c r="F10" s="5"/>
      <c r="H10" s="48"/>
      <c r="I10" s="48"/>
      <c r="J10" s="48"/>
      <c r="K10" s="48"/>
    </row>
    <row r="11" spans="1:12" ht="15" customHeight="1">
      <c r="A11"/>
      <c r="B11" s="20"/>
      <c r="C11" s="71"/>
      <c r="D11" s="15"/>
      <c r="E11" s="49">
        <v>4000</v>
      </c>
      <c r="F11" s="14"/>
      <c r="H11" s="48"/>
      <c r="I11" s="48"/>
      <c r="J11" s="48"/>
      <c r="K11" s="48"/>
    </row>
    <row r="12" spans="1:12" ht="15" customHeight="1">
      <c r="A12"/>
      <c r="B12" s="20"/>
      <c r="C12" s="73"/>
      <c r="D12" s="15"/>
      <c r="E12" s="49">
        <v>3900</v>
      </c>
      <c r="F12" s="17"/>
      <c r="H12" s="48"/>
      <c r="I12" s="48"/>
      <c r="J12" s="48"/>
      <c r="K12" s="48"/>
      <c r="L12" s="13"/>
    </row>
    <row r="13" spans="1:12" ht="15" customHeight="1">
      <c r="A13"/>
      <c r="B13" s="20"/>
      <c r="C13" s="71"/>
      <c r="D13" s="15"/>
      <c r="E13" s="49">
        <v>3800</v>
      </c>
      <c r="F13" s="5"/>
      <c r="H13" s="48"/>
      <c r="I13" s="48"/>
      <c r="J13" s="48"/>
      <c r="K13" s="48"/>
    </row>
    <row r="14" spans="1:12" ht="15" customHeight="1">
      <c r="A14"/>
      <c r="B14" s="20"/>
      <c r="C14" s="73"/>
      <c r="D14" s="15"/>
      <c r="E14" s="49">
        <v>3700</v>
      </c>
      <c r="F14" s="5"/>
      <c r="H14" s="48"/>
      <c r="I14" s="48"/>
      <c r="J14" s="48"/>
      <c r="K14" s="48"/>
    </row>
    <row r="15" spans="1:12" ht="15" customHeight="1">
      <c r="A15"/>
      <c r="B15" s="20"/>
      <c r="C15" s="71"/>
      <c r="D15" s="15"/>
      <c r="E15" s="49">
        <v>3600</v>
      </c>
      <c r="H15" s="48"/>
      <c r="I15" s="48"/>
      <c r="J15" s="48"/>
      <c r="K15" s="48"/>
    </row>
    <row r="16" spans="1:12" ht="15" customHeight="1">
      <c r="A16"/>
      <c r="B16" s="20"/>
      <c r="C16" s="73"/>
      <c r="D16" s="15"/>
      <c r="E16" s="49">
        <v>3500</v>
      </c>
      <c r="H16" s="48"/>
      <c r="I16" s="48"/>
      <c r="J16" s="48"/>
      <c r="K16" s="48"/>
    </row>
    <row r="17" spans="1:14" ht="15" customHeight="1">
      <c r="A17"/>
      <c r="B17" s="20"/>
      <c r="C17" s="71"/>
      <c r="D17" s="15"/>
      <c r="E17" s="49">
        <v>3400</v>
      </c>
      <c r="F17" s="5"/>
      <c r="H17" s="48"/>
      <c r="I17" s="48"/>
      <c r="J17" s="48"/>
      <c r="K17" s="48"/>
    </row>
    <row r="18" spans="1:14" ht="15" customHeight="1">
      <c r="A18"/>
      <c r="B18" s="20"/>
      <c r="C18" s="73"/>
      <c r="D18" s="15"/>
      <c r="E18" s="49">
        <v>3300</v>
      </c>
      <c r="F18" s="5"/>
      <c r="H18" s="48"/>
      <c r="I18" s="48"/>
      <c r="J18" s="48"/>
      <c r="K18" s="48"/>
    </row>
    <row r="19" spans="1:14" ht="15" customHeight="1">
      <c r="A19"/>
      <c r="B19" s="20"/>
      <c r="C19" s="71"/>
      <c r="D19" s="15"/>
      <c r="E19" s="49">
        <v>3200</v>
      </c>
      <c r="F19" s="17"/>
      <c r="H19" s="48"/>
      <c r="I19" s="48"/>
      <c r="J19" s="48"/>
      <c r="K19" s="48"/>
    </row>
    <row r="20" spans="1:14" ht="15" customHeight="1">
      <c r="A20"/>
      <c r="B20" s="20"/>
      <c r="C20" s="73"/>
      <c r="D20" s="15"/>
      <c r="E20" s="49">
        <v>3100</v>
      </c>
      <c r="F20" s="5"/>
      <c r="H20" s="48"/>
      <c r="I20" s="48"/>
      <c r="J20" s="48"/>
      <c r="K20" s="48"/>
    </row>
    <row r="21" spans="1:14" ht="15" customHeight="1">
      <c r="A21"/>
      <c r="B21" s="20"/>
      <c r="C21" s="71"/>
      <c r="D21" s="15"/>
      <c r="E21" s="49">
        <v>3000</v>
      </c>
      <c r="H21" s="48"/>
      <c r="I21" s="48"/>
      <c r="J21" s="48"/>
      <c r="K21" s="48"/>
    </row>
    <row r="22" spans="1:14" ht="15" customHeight="1">
      <c r="A22"/>
      <c r="B22" s="20"/>
      <c r="C22" s="73"/>
      <c r="D22" s="15"/>
      <c r="E22" s="49">
        <v>2900</v>
      </c>
      <c r="F22" s="5"/>
      <c r="H22" s="48"/>
      <c r="I22" s="48"/>
      <c r="J22" s="48"/>
      <c r="K22" s="48"/>
    </row>
    <row r="23" spans="1:14" ht="15" customHeight="1">
      <c r="A23"/>
      <c r="B23" s="20"/>
      <c r="C23" s="71"/>
      <c r="D23" s="15"/>
      <c r="E23" s="49">
        <v>2800</v>
      </c>
      <c r="F23" s="5"/>
      <c r="H23" s="48"/>
      <c r="I23" s="48"/>
      <c r="J23" s="48"/>
      <c r="K23" s="48"/>
    </row>
    <row r="24" spans="1:14" ht="15" customHeight="1">
      <c r="A24"/>
      <c r="B24" s="20"/>
      <c r="C24" s="73"/>
      <c r="D24" s="15"/>
      <c r="E24" s="49">
        <v>2700</v>
      </c>
      <c r="F24" s="5"/>
      <c r="H24" s="48"/>
      <c r="I24" s="48"/>
      <c r="J24" s="48"/>
      <c r="K24" s="48"/>
    </row>
    <row r="25" spans="1:14" ht="15" customHeight="1">
      <c r="A25"/>
      <c r="B25" s="20"/>
      <c r="C25" s="71"/>
      <c r="D25" s="15"/>
      <c r="E25" s="49">
        <v>2600</v>
      </c>
      <c r="F25" s="5"/>
      <c r="H25" s="48"/>
      <c r="I25" s="48"/>
      <c r="J25" s="48"/>
      <c r="K25" s="48"/>
    </row>
    <row r="26" spans="1:14" ht="15" customHeight="1">
      <c r="A26"/>
      <c r="B26" s="20"/>
      <c r="C26" s="73"/>
      <c r="D26" s="15"/>
      <c r="E26" s="49">
        <v>2500</v>
      </c>
      <c r="F26" s="14"/>
      <c r="H26" s="48"/>
      <c r="I26" s="48"/>
      <c r="J26" s="48"/>
      <c r="K26" s="48"/>
    </row>
    <row r="27" spans="1:14" ht="15" customHeight="1">
      <c r="A27"/>
      <c r="B27" s="20"/>
      <c r="C27" s="71"/>
      <c r="D27" s="15"/>
      <c r="E27" s="49">
        <v>2400</v>
      </c>
      <c r="F27" s="5"/>
      <c r="H27" s="48"/>
      <c r="I27" s="48"/>
      <c r="J27" s="48"/>
      <c r="K27" s="48"/>
    </row>
    <row r="28" spans="1:14" ht="15" customHeight="1">
      <c r="A28"/>
      <c r="B28" s="20"/>
      <c r="C28" s="73"/>
      <c r="D28" s="15"/>
      <c r="E28" s="49">
        <v>2300</v>
      </c>
      <c r="F28" s="5"/>
      <c r="H28" s="48"/>
      <c r="I28" s="48"/>
      <c r="J28" s="48"/>
      <c r="K28" s="48"/>
      <c r="N28" s="5"/>
    </row>
    <row r="29" spans="1:14" ht="15" customHeight="1">
      <c r="A29"/>
      <c r="B29" s="20"/>
      <c r="C29" s="71"/>
      <c r="D29" s="15"/>
      <c r="E29" s="49">
        <v>2200</v>
      </c>
      <c r="F29" s="5"/>
      <c r="H29" s="48"/>
      <c r="I29" s="48"/>
      <c r="J29" s="48"/>
      <c r="K29" s="48"/>
    </row>
    <row r="30" spans="1:14" ht="15" customHeight="1">
      <c r="A30"/>
      <c r="B30" s="20"/>
      <c r="C30" s="73"/>
      <c r="D30" s="15"/>
      <c r="E30" s="49">
        <v>2100</v>
      </c>
      <c r="F30" s="17"/>
      <c r="H30" s="48"/>
      <c r="I30" s="48"/>
      <c r="J30" s="48"/>
      <c r="K30" s="48"/>
    </row>
    <row r="31" spans="1:14" ht="15" customHeight="1">
      <c r="A31"/>
      <c r="B31" s="20"/>
      <c r="C31" s="71"/>
      <c r="D31" s="15"/>
      <c r="E31" s="49">
        <v>2000</v>
      </c>
      <c r="F31" s="17"/>
      <c r="H31" s="48"/>
      <c r="I31" s="48"/>
      <c r="J31" s="48"/>
      <c r="K31" s="48"/>
    </row>
    <row r="32" spans="1:14" ht="15" customHeight="1">
      <c r="A32"/>
      <c r="B32" s="20"/>
      <c r="C32" s="73"/>
      <c r="D32" s="15"/>
      <c r="E32" s="49">
        <v>1900</v>
      </c>
      <c r="F32" s="17"/>
      <c r="H32" s="48"/>
      <c r="I32" s="48"/>
      <c r="J32" s="48"/>
      <c r="K32" s="48"/>
    </row>
    <row r="33" spans="1:13" ht="15" customHeight="1">
      <c r="A33"/>
      <c r="B33" s="20"/>
      <c r="C33" s="71"/>
      <c r="D33" s="15"/>
      <c r="E33" s="49">
        <v>1800</v>
      </c>
      <c r="F33" s="5"/>
      <c r="H33" s="48"/>
      <c r="I33" s="48"/>
      <c r="J33" s="48"/>
      <c r="K33" s="48"/>
    </row>
    <row r="34" spans="1:13" ht="15" customHeight="1">
      <c r="A34"/>
      <c r="B34" s="20"/>
      <c r="C34" s="73"/>
      <c r="D34" s="15"/>
      <c r="E34" s="49">
        <v>1700</v>
      </c>
      <c r="F34" s="5"/>
      <c r="H34" s="48"/>
      <c r="I34" s="48"/>
      <c r="J34" s="48"/>
      <c r="K34" s="48"/>
    </row>
    <row r="35" spans="1:13" ht="15" customHeight="1">
      <c r="A35"/>
      <c r="B35" s="20"/>
      <c r="C35" s="71"/>
      <c r="D35" s="15"/>
      <c r="E35" s="49">
        <v>1600</v>
      </c>
      <c r="H35" s="48"/>
      <c r="I35" s="48"/>
      <c r="J35" s="48"/>
      <c r="K35" s="48"/>
      <c r="M35" s="49"/>
    </row>
    <row r="36" spans="1:13" ht="15" customHeight="1">
      <c r="A36"/>
      <c r="B36" s="20"/>
      <c r="C36" s="73"/>
      <c r="D36" s="15"/>
      <c r="E36" s="49">
        <v>1500</v>
      </c>
      <c r="H36" s="48"/>
      <c r="I36" s="48"/>
      <c r="J36" s="48"/>
      <c r="K36" s="48"/>
      <c r="M36" s="49"/>
    </row>
    <row r="37" spans="1:13" ht="15" customHeight="1">
      <c r="A37"/>
      <c r="B37" s="20"/>
      <c r="C37" s="71"/>
      <c r="D37" s="15"/>
      <c r="E37" s="49">
        <v>1400</v>
      </c>
      <c r="H37" s="48"/>
      <c r="I37" s="48"/>
      <c r="J37" s="48"/>
      <c r="K37" s="48"/>
      <c r="M37" s="49"/>
    </row>
    <row r="38" spans="1:13" ht="15" customHeight="1">
      <c r="A38"/>
      <c r="B38" s="20"/>
      <c r="C38" s="72"/>
      <c r="D38" s="15"/>
      <c r="E38" s="49">
        <v>1300</v>
      </c>
      <c r="H38" s="48"/>
      <c r="I38" s="48"/>
      <c r="J38" s="48"/>
      <c r="K38" s="48"/>
    </row>
    <row r="39" spans="1:13" ht="15" customHeight="1">
      <c r="A39"/>
      <c r="B39" s="20"/>
      <c r="C39" s="49"/>
      <c r="D39" s="52"/>
      <c r="E39" s="49">
        <v>1200</v>
      </c>
      <c r="H39" s="48"/>
      <c r="I39" s="48"/>
      <c r="J39" s="48"/>
      <c r="K39" s="48"/>
    </row>
    <row r="40" spans="1:13" ht="15" customHeight="1">
      <c r="A40"/>
      <c r="B40" s="20"/>
      <c r="C40" s="71"/>
      <c r="D40" s="52"/>
      <c r="E40" s="49">
        <v>1100</v>
      </c>
      <c r="H40" s="48"/>
      <c r="I40" s="48"/>
      <c r="J40" s="48"/>
      <c r="K40" s="48"/>
    </row>
    <row r="41" spans="1:13" ht="15" customHeight="1">
      <c r="A41"/>
      <c r="B41" s="20"/>
      <c r="C41" s="71"/>
      <c r="D41" s="52"/>
      <c r="E41" s="49">
        <v>1000</v>
      </c>
      <c r="H41" s="48"/>
      <c r="I41" s="48"/>
      <c r="J41" s="48"/>
      <c r="K41" s="48"/>
    </row>
    <row r="42" spans="1:13" ht="15" customHeight="1">
      <c r="A42"/>
      <c r="B42" s="20"/>
      <c r="C42" s="70"/>
      <c r="D42" s="53"/>
      <c r="E42" s="49">
        <v>900</v>
      </c>
      <c r="H42" s="48"/>
      <c r="I42" s="48"/>
      <c r="J42" s="48"/>
      <c r="K42" s="48"/>
    </row>
    <row r="43" spans="1:13" ht="15" customHeight="1">
      <c r="A43"/>
      <c r="B43" s="20"/>
      <c r="C43" s="72"/>
      <c r="D43" s="53"/>
      <c r="E43" s="49">
        <v>800</v>
      </c>
      <c r="H43" s="48"/>
      <c r="I43" s="48"/>
      <c r="J43" s="48"/>
      <c r="K43" s="48"/>
    </row>
    <row r="44" spans="1:13" ht="15.75" customHeight="1">
      <c r="A44"/>
      <c r="B44" s="20"/>
      <c r="C44" s="54"/>
      <c r="D44" s="53"/>
      <c r="E44" s="49">
        <v>700</v>
      </c>
      <c r="F44" s="17"/>
      <c r="H44" s="48"/>
      <c r="I44" s="48"/>
      <c r="J44" s="48"/>
      <c r="K44" s="48"/>
    </row>
    <row r="45" spans="1:13" ht="15.75" customHeight="1">
      <c r="A45"/>
      <c r="B45" s="20"/>
      <c r="C45" s="56"/>
      <c r="D45" s="16"/>
      <c r="E45" s="49">
        <v>600</v>
      </c>
      <c r="F45" s="5"/>
      <c r="H45" s="48"/>
      <c r="I45" s="48"/>
      <c r="J45" s="48"/>
      <c r="K45" s="48"/>
    </row>
    <row r="46" spans="1:13" ht="15.75" customHeight="1">
      <c r="A46"/>
      <c r="B46" s="20"/>
      <c r="C46" s="56"/>
      <c r="D46" s="34"/>
      <c r="E46" s="49">
        <v>500</v>
      </c>
      <c r="F46" s="5"/>
      <c r="H46" s="48"/>
      <c r="I46" s="48"/>
      <c r="J46" s="48"/>
      <c r="K46" s="48"/>
    </row>
    <row r="47" spans="1:13">
      <c r="A47"/>
      <c r="B47" s="20"/>
      <c r="C47" s="56"/>
      <c r="D47" s="7"/>
      <c r="E47" s="49">
        <v>400</v>
      </c>
      <c r="F47" s="5"/>
      <c r="H47" s="48"/>
      <c r="I47" s="48"/>
      <c r="J47" s="48"/>
      <c r="K47" s="48"/>
      <c r="L47" s="20"/>
    </row>
    <row r="48" spans="1:13">
      <c r="A48"/>
      <c r="B48" s="20"/>
      <c r="C48" s="35"/>
      <c r="D48" s="36"/>
      <c r="E48" s="49">
        <v>300</v>
      </c>
      <c r="F48" s="5"/>
      <c r="H48" s="48"/>
      <c r="I48" s="48"/>
      <c r="J48" s="48"/>
      <c r="K48" s="48"/>
    </row>
    <row r="49" spans="1:11">
      <c r="A49"/>
      <c r="B49" s="20"/>
      <c r="C49" s="35"/>
      <c r="D49" s="36"/>
      <c r="E49" s="49">
        <v>200</v>
      </c>
      <c r="F49" s="5"/>
      <c r="H49" s="48"/>
      <c r="I49" s="48"/>
      <c r="J49" s="48"/>
      <c r="K49" s="48"/>
    </row>
    <row r="50" spans="1:11">
      <c r="A50"/>
      <c r="B50" s="20"/>
      <c r="C50" s="35"/>
      <c r="D50" s="36"/>
      <c r="E50" s="49">
        <v>100</v>
      </c>
      <c r="F50" s="5"/>
      <c r="H50" s="48"/>
      <c r="I50" s="48"/>
      <c r="J50" s="48"/>
      <c r="K50" s="48"/>
    </row>
    <row r="51" spans="1:11">
      <c r="A51" s="57">
        <v>88</v>
      </c>
      <c r="B51" s="57" t="s">
        <v>13</v>
      </c>
      <c r="C51" s="33"/>
      <c r="D51" s="26"/>
      <c r="E51" s="7"/>
      <c r="F51" s="5"/>
    </row>
    <row r="52" spans="1:11">
      <c r="A52"/>
      <c r="B52"/>
      <c r="C52" s="33"/>
      <c r="D52" s="26"/>
      <c r="E52" s="7"/>
      <c r="F52" s="5"/>
    </row>
    <row r="53" spans="1:11">
      <c r="A53"/>
      <c r="B53"/>
      <c r="C53" s="33"/>
      <c r="D53" s="26"/>
      <c r="E53" s="7"/>
      <c r="F53" s="5"/>
    </row>
    <row r="54" spans="1:11">
      <c r="A54"/>
      <c r="B54"/>
      <c r="C54" s="33"/>
      <c r="D54" s="26"/>
      <c r="E54" s="7"/>
      <c r="F54" s="5"/>
    </row>
    <row r="55" spans="1:11">
      <c r="A55">
        <v>0</v>
      </c>
      <c r="B55" s="18" t="s">
        <v>14</v>
      </c>
      <c r="C55" s="26"/>
      <c r="D55" s="7"/>
      <c r="E55" s="37">
        <f>IFERROR(SUM(G57/A55),0)</f>
        <v>0</v>
      </c>
    </row>
    <row r="56" spans="1:11">
      <c r="A56"/>
      <c r="B56"/>
      <c r="C56" s="26"/>
      <c r="D56" s="7"/>
      <c r="E56" s="18"/>
    </row>
    <row r="57" spans="1:11">
      <c r="A57"/>
      <c r="B57"/>
      <c r="C57"/>
      <c r="E57" s="18"/>
      <c r="F57" s="18"/>
      <c r="G57" s="25">
        <f>A51*0.25</f>
        <v>22</v>
      </c>
      <c r="H57" s="5"/>
      <c r="I57" s="5"/>
      <c r="J57" s="5"/>
    </row>
    <row r="58" spans="1:11">
      <c r="A58"/>
      <c r="B58" s="18"/>
      <c r="C58" s="18"/>
      <c r="D58" s="18"/>
      <c r="E58" s="18"/>
      <c r="F58" s="5"/>
      <c r="G58" s="18"/>
      <c r="H58" s="5"/>
      <c r="I58" s="5"/>
      <c r="J58" s="5"/>
    </row>
    <row r="59" spans="1:11">
      <c r="A59"/>
      <c r="B59"/>
      <c r="C59"/>
      <c r="E59" s="37"/>
      <c r="F59" s="5"/>
      <c r="G59" s="25">
        <f>(A43-1)*0.25</f>
        <v>-0.25</v>
      </c>
      <c r="H59" s="5"/>
      <c r="I59" s="5"/>
      <c r="J59" s="5"/>
    </row>
    <row r="60" spans="1:11">
      <c r="A60"/>
      <c r="B60"/>
      <c r="C60"/>
      <c r="E60" s="5"/>
      <c r="F60" s="5"/>
      <c r="G60" s="5"/>
      <c r="H60" s="5"/>
      <c r="I60" s="5"/>
      <c r="J60" s="5"/>
    </row>
    <row r="61" spans="1:11" ht="15.75">
      <c r="A61" s="19"/>
      <c r="B61" s="5"/>
      <c r="C61" s="18"/>
      <c r="D61" s="18"/>
      <c r="E61" s="5"/>
      <c r="F61" s="5"/>
      <c r="G61" s="5"/>
      <c r="H61" s="5"/>
      <c r="I61" s="5"/>
      <c r="J61" s="5"/>
    </row>
    <row r="62" spans="1:11">
      <c r="A62"/>
      <c r="B62" s="5"/>
      <c r="C62"/>
      <c r="E62" s="22"/>
      <c r="F62" s="5"/>
      <c r="G62" s="21">
        <f>SUM(A45*0.25)</f>
        <v>0</v>
      </c>
      <c r="H62" s="5"/>
      <c r="I62" s="5"/>
      <c r="J62" s="5"/>
    </row>
    <row r="63" spans="1:11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1">
      <c r="A64"/>
      <c r="B64"/>
      <c r="C64" s="5"/>
      <c r="D64" s="5"/>
      <c r="E64" s="5"/>
      <c r="F64" s="5"/>
      <c r="G64" s="5"/>
      <c r="H64" s="5"/>
      <c r="I64" s="5"/>
      <c r="J64" s="5"/>
    </row>
  </sheetData>
  <sortState ref="A7:K36">
    <sortCondition descending="1" ref="D7:D36"/>
    <sortCondition descending="1" ref="H7:H36"/>
    <sortCondition descending="1" ref="I7:I36"/>
    <sortCondition descending="1" ref="J7:J36"/>
    <sortCondition descending="1" ref="K7:K36"/>
  </sortState>
  <conditionalFormatting sqref="D7:D42">
    <cfRule type="cellIs" dxfId="29" priority="25" operator="lessThan">
      <formula>0</formula>
    </cfRule>
    <cfRule type="cellIs" dxfId="28" priority="27" operator="equal">
      <formula>0</formula>
    </cfRule>
  </conditionalFormatting>
  <conditionalFormatting sqref="D7:D42">
    <cfRule type="cellIs" dxfId="27" priority="13" operator="greaterThan">
      <formula>0</formula>
    </cfRule>
  </conditionalFormatting>
  <conditionalFormatting sqref="D7:D45">
    <cfRule type="cellIs" dxfId="26" priority="10" operator="lessThan">
      <formula>72</formula>
    </cfRule>
    <cfRule type="cellIs" dxfId="25" priority="11" operator="greaterThan">
      <formula>72</formula>
    </cfRule>
    <cfRule type="cellIs" dxfId="24" priority="12" operator="equal">
      <formula>72</formula>
    </cfRule>
  </conditionalFormatting>
  <conditionalFormatting sqref="D7:D45">
    <cfRule type="cellIs" dxfId="23" priority="9" operator="lessThan">
      <formula>36</formula>
    </cfRule>
  </conditionalFormatting>
  <conditionalFormatting sqref="D7:D38">
    <cfRule type="cellIs" dxfId="22" priority="7" operator="equal">
      <formula>36</formula>
    </cfRule>
    <cfRule type="cellIs" dxfId="21" priority="8" operator="greaterThan">
      <formula>36</formula>
    </cfRule>
  </conditionalFormatting>
  <conditionalFormatting sqref="D7:D45">
    <cfRule type="cellIs" dxfId="20" priority="4" operator="lessThan">
      <formula>72</formula>
    </cfRule>
    <cfRule type="cellIs" dxfId="19" priority="5" operator="greaterThan">
      <formula>72</formula>
    </cfRule>
    <cfRule type="cellIs" dxfId="18" priority="6" operator="equal">
      <formula>72</formula>
    </cfRule>
  </conditionalFormatting>
  <conditionalFormatting sqref="D7:D45">
    <cfRule type="cellIs" dxfId="17" priority="3" operator="lessThan">
      <formula>36</formula>
    </cfRule>
  </conditionalFormatting>
  <conditionalFormatting sqref="D7:D38">
    <cfRule type="cellIs" dxfId="16" priority="1" operator="equal">
      <formula>36</formula>
    </cfRule>
    <cfRule type="cellIs" dxfId="15" priority="2" operator="greaterThan">
      <formula>36</formula>
    </cfRule>
  </conditionalFormatting>
  <pageMargins left="0.27" right="0.33" top="0.2" bottom="0.4" header="0.24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4"/>
  <sheetViews>
    <sheetView workbookViewId="0">
      <selection activeCell="D26" sqref="D26"/>
    </sheetView>
  </sheetViews>
  <sheetFormatPr defaultRowHeight="12.75"/>
  <cols>
    <col min="1" max="1" width="21.42578125" style="23" customWidth="1"/>
    <col min="2" max="2" width="20" customWidth="1"/>
    <col min="3" max="3" width="10.140625" style="65" customWidth="1"/>
    <col min="7" max="11" width="3.28515625" customWidth="1"/>
    <col min="13" max="14" width="9.140625" style="26" customWidth="1"/>
    <col min="15" max="17" width="3.28515625" customWidth="1"/>
  </cols>
  <sheetData>
    <row r="1" spans="1:18" ht="23.25">
      <c r="A1" s="5"/>
      <c r="B1" s="6" t="s">
        <v>8</v>
      </c>
      <c r="C1" s="66"/>
      <c r="D1" s="7"/>
      <c r="E1" s="7"/>
      <c r="F1" s="5"/>
    </row>
    <row r="2" spans="1:18" ht="8.25" customHeight="1">
      <c r="A2" s="5"/>
      <c r="B2" s="5"/>
      <c r="C2" s="66"/>
      <c r="D2" s="7"/>
      <c r="E2" s="7"/>
      <c r="F2" s="5"/>
    </row>
    <row r="3" spans="1:18">
      <c r="A3" s="5"/>
      <c r="B3" s="5"/>
      <c r="C3" s="67" t="s">
        <v>23</v>
      </c>
      <c r="D3" s="7"/>
      <c r="E3" s="7"/>
      <c r="F3" s="5"/>
    </row>
    <row r="4" spans="1:18">
      <c r="A4" s="5"/>
      <c r="B4" s="9"/>
      <c r="C4" s="9"/>
      <c r="D4" s="7"/>
      <c r="E4" s="10" t="s">
        <v>24</v>
      </c>
      <c r="F4" s="5"/>
    </row>
    <row r="5" spans="1:18" ht="8.25" customHeight="1">
      <c r="A5" s="5"/>
      <c r="B5" s="5"/>
      <c r="C5" s="66"/>
      <c r="D5" s="7"/>
      <c r="E5" s="7"/>
      <c r="F5" s="5"/>
    </row>
    <row r="6" spans="1:18" ht="15.75">
      <c r="A6" s="11" t="s">
        <v>10</v>
      </c>
      <c r="B6" s="5"/>
      <c r="C6" s="7"/>
      <c r="D6" s="12" t="s">
        <v>11</v>
      </c>
      <c r="E6" s="12" t="s">
        <v>2</v>
      </c>
      <c r="F6" s="12" t="s">
        <v>12</v>
      </c>
      <c r="H6" s="24" t="s">
        <v>17</v>
      </c>
      <c r="I6" s="24" t="s">
        <v>18</v>
      </c>
      <c r="J6" s="24" t="s">
        <v>19</v>
      </c>
      <c r="K6" s="24" t="s">
        <v>20</v>
      </c>
      <c r="M6" s="42"/>
      <c r="N6" s="39"/>
      <c r="O6" s="20"/>
      <c r="P6" s="43"/>
      <c r="Q6" s="43"/>
      <c r="R6" s="20"/>
    </row>
    <row r="7" spans="1:18" ht="13.5" customHeight="1">
      <c r="A7" s="4"/>
      <c r="B7" s="4"/>
      <c r="C7" s="32"/>
      <c r="D7" s="15"/>
      <c r="E7" s="49"/>
      <c r="F7" s="14">
        <f>SUM($A$44/100*25)</f>
        <v>0</v>
      </c>
      <c r="H7" s="48"/>
      <c r="I7" s="48"/>
      <c r="J7" s="48"/>
      <c r="K7" s="48"/>
      <c r="L7" s="26"/>
      <c r="M7" s="49"/>
      <c r="O7" s="20"/>
      <c r="P7" s="20"/>
      <c r="Q7" s="20"/>
      <c r="R7" s="20"/>
    </row>
    <row r="8" spans="1:18" ht="13.5" customHeight="1">
      <c r="A8" s="4"/>
      <c r="B8" s="4"/>
      <c r="C8" s="31"/>
      <c r="D8" s="15"/>
      <c r="E8" s="49"/>
      <c r="F8" s="14">
        <f>SUM($A$44/100*15)</f>
        <v>0</v>
      </c>
      <c r="H8" s="48"/>
      <c r="I8" s="48"/>
      <c r="J8" s="48"/>
      <c r="K8" s="48"/>
      <c r="L8" s="26"/>
      <c r="M8" s="49"/>
      <c r="O8" s="20"/>
      <c r="P8" s="20"/>
      <c r="Q8" s="20"/>
      <c r="R8" s="20"/>
    </row>
    <row r="9" spans="1:18" ht="13.5" customHeight="1">
      <c r="A9" s="4"/>
      <c r="B9" s="4"/>
      <c r="C9" s="29"/>
      <c r="D9" s="15"/>
      <c r="E9" s="49"/>
      <c r="F9" s="14">
        <f>SUM($A$44/100*10)</f>
        <v>0</v>
      </c>
      <c r="H9" s="48"/>
      <c r="I9" s="48"/>
      <c r="J9" s="48"/>
      <c r="K9" s="48"/>
      <c r="L9" s="26"/>
      <c r="M9" s="49"/>
      <c r="O9" s="20"/>
      <c r="P9" s="20"/>
      <c r="Q9" s="20"/>
      <c r="R9" s="20"/>
    </row>
    <row r="10" spans="1:18" ht="13.5" customHeight="1">
      <c r="A10" s="4"/>
      <c r="B10" s="4"/>
      <c r="C10" s="28"/>
      <c r="D10" s="15"/>
      <c r="E10" s="49"/>
      <c r="F10" s="5"/>
      <c r="H10" s="48"/>
      <c r="I10" s="48"/>
      <c r="J10" s="48"/>
      <c r="K10" s="48"/>
      <c r="L10" s="26"/>
      <c r="M10" s="49"/>
      <c r="N10" s="5"/>
      <c r="O10" s="20"/>
      <c r="P10" s="20"/>
      <c r="Q10" s="20"/>
      <c r="R10" s="20"/>
    </row>
    <row r="11" spans="1:18" ht="13.5" customHeight="1">
      <c r="A11" s="4"/>
      <c r="B11" s="4"/>
      <c r="C11" s="29"/>
      <c r="D11" s="15"/>
      <c r="E11" s="49"/>
      <c r="F11" s="14"/>
      <c r="H11" s="48"/>
      <c r="I11" s="48"/>
      <c r="J11" s="48"/>
      <c r="K11" s="48"/>
      <c r="L11" s="26"/>
      <c r="M11" s="49"/>
      <c r="N11" s="5"/>
      <c r="O11" s="20"/>
      <c r="P11" s="20"/>
      <c r="Q11" s="20"/>
      <c r="R11" s="20"/>
    </row>
    <row r="12" spans="1:18" ht="13.5" customHeight="1">
      <c r="A12" s="4"/>
      <c r="B12" s="4"/>
      <c r="C12" s="28"/>
      <c r="D12" s="15"/>
      <c r="E12" s="49"/>
      <c r="F12" s="17"/>
      <c r="H12" s="48"/>
      <c r="I12" s="48"/>
      <c r="J12" s="48"/>
      <c r="K12" s="48"/>
      <c r="L12" s="26"/>
      <c r="M12" s="49"/>
      <c r="N12" s="5"/>
      <c r="O12" s="20"/>
      <c r="P12" s="20"/>
      <c r="Q12" s="20"/>
      <c r="R12" s="20"/>
    </row>
    <row r="13" spans="1:18" ht="13.5" customHeight="1">
      <c r="A13" s="4"/>
      <c r="B13" s="4"/>
      <c r="C13" s="28"/>
      <c r="D13" s="15"/>
      <c r="E13" s="49"/>
      <c r="F13" s="5"/>
      <c r="H13" s="48"/>
      <c r="I13" s="48"/>
      <c r="J13" s="48"/>
      <c r="K13" s="48"/>
      <c r="L13" s="26"/>
      <c r="M13" s="49"/>
      <c r="N13" s="5"/>
      <c r="O13" s="20"/>
      <c r="P13" s="20"/>
      <c r="Q13" s="20"/>
      <c r="R13" s="20"/>
    </row>
    <row r="14" spans="1:18" ht="13.5" customHeight="1">
      <c r="A14" s="4"/>
      <c r="B14" s="4"/>
      <c r="C14" s="29"/>
      <c r="D14" s="15"/>
      <c r="E14" s="49"/>
      <c r="F14" s="5"/>
      <c r="H14" s="48"/>
      <c r="I14" s="48"/>
      <c r="J14" s="48"/>
      <c r="K14" s="48"/>
      <c r="L14" s="26"/>
      <c r="M14" s="49"/>
      <c r="N14" s="14"/>
      <c r="O14" s="20"/>
      <c r="P14" s="20"/>
      <c r="Q14" s="20"/>
      <c r="R14" s="20"/>
    </row>
    <row r="15" spans="1:18" ht="13.5" customHeight="1">
      <c r="A15" s="4"/>
      <c r="B15" s="4"/>
      <c r="C15" s="30"/>
      <c r="D15" s="15"/>
      <c r="E15" s="49"/>
      <c r="H15" s="48"/>
      <c r="I15" s="48"/>
      <c r="J15" s="48"/>
      <c r="K15" s="48"/>
      <c r="L15" s="26"/>
      <c r="M15" s="49"/>
      <c r="N15" s="5"/>
      <c r="O15" s="20"/>
      <c r="P15" s="20"/>
      <c r="Q15" s="20"/>
      <c r="R15" s="20"/>
    </row>
    <row r="16" spans="1:18" ht="13.5" customHeight="1">
      <c r="A16" s="4"/>
      <c r="B16" s="4"/>
      <c r="C16" s="29"/>
      <c r="D16" s="15"/>
      <c r="E16" s="49"/>
      <c r="H16" s="48"/>
      <c r="I16" s="48"/>
      <c r="J16" s="48"/>
      <c r="K16" s="48"/>
      <c r="L16" s="26"/>
      <c r="M16" s="49"/>
      <c r="N16" s="5"/>
      <c r="O16" s="20"/>
      <c r="P16" s="20"/>
      <c r="Q16" s="20"/>
      <c r="R16" s="20"/>
    </row>
    <row r="17" spans="1:18" ht="13.5" customHeight="1">
      <c r="A17" s="4"/>
      <c r="B17" s="4"/>
      <c r="C17" s="28"/>
      <c r="D17" s="15"/>
      <c r="E17" s="49"/>
      <c r="F17" s="5"/>
      <c r="H17" s="48"/>
      <c r="I17" s="48"/>
      <c r="J17" s="48"/>
      <c r="K17" s="48"/>
      <c r="L17" s="26"/>
      <c r="M17" s="49"/>
      <c r="N17" s="5"/>
      <c r="O17" s="20"/>
      <c r="P17" s="20"/>
      <c r="Q17" s="20"/>
      <c r="R17" s="20"/>
    </row>
    <row r="18" spans="1:18" ht="13.5" customHeight="1">
      <c r="A18" s="4"/>
      <c r="B18" s="4"/>
      <c r="C18" s="30"/>
      <c r="D18" s="15"/>
      <c r="E18" s="49"/>
      <c r="F18" s="5"/>
      <c r="H18" s="48"/>
      <c r="I18" s="48"/>
      <c r="J18" s="48"/>
      <c r="K18" s="48"/>
      <c r="L18" s="26"/>
      <c r="M18" s="49"/>
      <c r="N18" s="5"/>
      <c r="O18" s="20"/>
      <c r="P18" s="20"/>
      <c r="Q18" s="20"/>
      <c r="R18" s="20"/>
    </row>
    <row r="19" spans="1:18" ht="13.5" customHeight="1">
      <c r="A19" s="4"/>
      <c r="B19" s="4"/>
      <c r="C19" s="29"/>
      <c r="D19" s="15"/>
      <c r="E19" s="49"/>
      <c r="F19" s="17"/>
      <c r="H19" s="48"/>
      <c r="I19" s="48"/>
      <c r="J19" s="48"/>
      <c r="K19" s="48"/>
      <c r="L19" s="26"/>
      <c r="M19" s="49"/>
      <c r="N19" s="5"/>
      <c r="O19" s="20"/>
      <c r="P19" s="20"/>
      <c r="Q19" s="20"/>
      <c r="R19" s="20"/>
    </row>
    <row r="20" spans="1:18" ht="13.5" customHeight="1">
      <c r="A20" s="4"/>
      <c r="B20" s="4"/>
      <c r="C20" s="29"/>
      <c r="D20" s="15"/>
      <c r="E20" s="49"/>
      <c r="F20" s="5"/>
      <c r="H20" s="48"/>
      <c r="I20" s="48"/>
      <c r="J20" s="48"/>
      <c r="K20" s="48"/>
      <c r="L20" s="26"/>
      <c r="M20" s="49"/>
      <c r="N20" s="5"/>
      <c r="O20" s="20"/>
      <c r="P20" s="20"/>
      <c r="Q20" s="20"/>
      <c r="R20" s="20"/>
    </row>
    <row r="21" spans="1:18" ht="13.5" customHeight="1">
      <c r="A21" s="4"/>
      <c r="B21" s="4"/>
      <c r="C21" s="30"/>
      <c r="D21" s="15"/>
      <c r="E21" s="49"/>
      <c r="H21" s="48"/>
      <c r="I21" s="48"/>
      <c r="J21" s="48"/>
      <c r="K21" s="48"/>
      <c r="L21" s="26"/>
      <c r="M21" s="49"/>
      <c r="N21" s="5"/>
      <c r="O21" s="20"/>
      <c r="P21" s="20"/>
      <c r="Q21" s="20"/>
      <c r="R21" s="20"/>
    </row>
    <row r="22" spans="1:18" ht="13.5" customHeight="1">
      <c r="A22" s="4"/>
      <c r="B22" s="4"/>
      <c r="C22" s="29"/>
      <c r="D22" s="15"/>
      <c r="E22" s="49"/>
      <c r="F22" s="5"/>
      <c r="H22" s="48"/>
      <c r="I22" s="48"/>
      <c r="J22" s="48"/>
      <c r="K22" s="48"/>
      <c r="L22" s="26"/>
      <c r="M22" s="49"/>
      <c r="N22" s="5"/>
      <c r="O22" s="20"/>
      <c r="P22" s="20"/>
      <c r="Q22" s="20"/>
      <c r="R22" s="20"/>
    </row>
    <row r="23" spans="1:18" ht="13.5" customHeight="1">
      <c r="A23" s="4"/>
      <c r="B23" s="4"/>
      <c r="C23" s="29"/>
      <c r="D23" s="15"/>
      <c r="E23" s="49"/>
      <c r="F23" s="5"/>
      <c r="H23" s="48"/>
      <c r="I23" s="48"/>
      <c r="J23" s="48"/>
      <c r="K23" s="48"/>
      <c r="L23" s="26"/>
      <c r="M23" s="49"/>
      <c r="N23" s="5"/>
      <c r="O23" s="20"/>
      <c r="P23" s="20"/>
      <c r="Q23" s="20"/>
      <c r="R23" s="20"/>
    </row>
    <row r="24" spans="1:18" ht="13.5" customHeight="1">
      <c r="A24" s="4"/>
      <c r="B24" s="4"/>
      <c r="C24" s="28"/>
      <c r="D24" s="15"/>
      <c r="E24" s="49"/>
      <c r="F24" s="5"/>
      <c r="H24" s="48"/>
      <c r="I24" s="48"/>
      <c r="J24" s="48"/>
      <c r="K24" s="48"/>
      <c r="L24" s="26"/>
      <c r="M24" s="49"/>
      <c r="N24" s="5"/>
      <c r="O24" s="20"/>
      <c r="P24" s="20"/>
      <c r="Q24" s="20"/>
      <c r="R24" s="20"/>
    </row>
    <row r="25" spans="1:18" ht="13.5" customHeight="1">
      <c r="A25" s="4"/>
      <c r="B25" s="4"/>
      <c r="C25" s="29"/>
      <c r="D25" s="15"/>
      <c r="E25" s="49"/>
      <c r="F25" s="5"/>
      <c r="H25" s="48"/>
      <c r="I25" s="48"/>
      <c r="J25" s="48"/>
      <c r="K25" s="48"/>
      <c r="L25" s="26"/>
      <c r="M25" s="49"/>
      <c r="N25" s="5"/>
      <c r="O25" s="20"/>
      <c r="P25" s="20"/>
      <c r="Q25" s="20"/>
      <c r="R25" s="20"/>
    </row>
    <row r="26" spans="1:18" ht="13.5" customHeight="1">
      <c r="A26" s="4"/>
      <c r="B26" s="4"/>
      <c r="C26" s="29"/>
      <c r="D26" s="15"/>
      <c r="E26" s="49"/>
      <c r="F26" s="14"/>
      <c r="H26" s="48"/>
      <c r="I26" s="48"/>
      <c r="J26" s="48"/>
      <c r="K26" s="48"/>
      <c r="L26" s="26"/>
      <c r="M26" s="49"/>
      <c r="N26" s="5"/>
      <c r="O26" s="20"/>
      <c r="P26" s="20"/>
      <c r="Q26" s="20"/>
      <c r="R26" s="20"/>
    </row>
    <row r="27" spans="1:18" ht="13.5" customHeight="1">
      <c r="A27" s="4"/>
      <c r="B27" s="4"/>
      <c r="C27" s="28"/>
      <c r="D27" s="15"/>
      <c r="E27" s="49"/>
      <c r="F27" s="5"/>
      <c r="H27" s="48"/>
      <c r="I27" s="48"/>
      <c r="J27" s="48"/>
      <c r="K27" s="48"/>
      <c r="L27" s="26"/>
      <c r="M27" s="49"/>
      <c r="N27"/>
      <c r="O27" s="20"/>
      <c r="P27" s="20"/>
      <c r="Q27" s="20"/>
      <c r="R27" s="20"/>
    </row>
    <row r="28" spans="1:18" ht="13.5" customHeight="1">
      <c r="A28" s="4"/>
      <c r="B28" s="4"/>
      <c r="C28" s="29"/>
      <c r="D28" s="15"/>
      <c r="E28" s="49"/>
      <c r="F28" s="5"/>
      <c r="H28" s="48"/>
      <c r="I28" s="48"/>
      <c r="J28" s="48"/>
      <c r="K28" s="48"/>
      <c r="L28" s="26"/>
      <c r="M28" s="49"/>
      <c r="N28" s="5"/>
      <c r="O28" s="20"/>
      <c r="P28" s="20"/>
      <c r="Q28" s="20"/>
      <c r="R28" s="20"/>
    </row>
    <row r="29" spans="1:18" ht="13.5" customHeight="1">
      <c r="A29" s="4"/>
      <c r="B29" s="4"/>
      <c r="C29" s="31"/>
      <c r="D29" s="15"/>
      <c r="E29" s="49"/>
      <c r="F29" s="5"/>
      <c r="H29" s="48"/>
      <c r="I29" s="48"/>
      <c r="J29" s="48"/>
      <c r="K29" s="48"/>
      <c r="L29" s="26"/>
      <c r="M29" s="49"/>
      <c r="N29" s="5"/>
      <c r="O29" s="20"/>
      <c r="P29" s="20"/>
      <c r="Q29" s="20"/>
      <c r="R29" s="20"/>
    </row>
    <row r="30" spans="1:18" ht="13.5" customHeight="1">
      <c r="A30" s="4"/>
      <c r="B30" s="4"/>
      <c r="C30" s="30"/>
      <c r="D30" s="15"/>
      <c r="E30" s="49"/>
      <c r="F30" s="17"/>
      <c r="H30" s="48"/>
      <c r="I30" s="48"/>
      <c r="J30" s="48"/>
      <c r="K30" s="48"/>
      <c r="L30" s="26"/>
      <c r="M30" s="49"/>
      <c r="N30"/>
      <c r="O30" s="20"/>
      <c r="P30" s="20"/>
      <c r="Q30" s="20"/>
      <c r="R30" s="20"/>
    </row>
    <row r="31" spans="1:18" ht="13.5" customHeight="1">
      <c r="A31" s="4"/>
      <c r="B31" s="4"/>
      <c r="C31" s="29"/>
      <c r="D31" s="15"/>
      <c r="E31" s="49"/>
      <c r="F31" s="17"/>
      <c r="H31" s="48"/>
      <c r="I31" s="48"/>
      <c r="J31" s="48"/>
      <c r="K31" s="48"/>
      <c r="L31" s="26"/>
      <c r="M31" s="49"/>
      <c r="N31" s="7"/>
      <c r="O31" s="20"/>
      <c r="P31" s="20"/>
      <c r="Q31" s="20"/>
      <c r="R31" s="20"/>
    </row>
    <row r="32" spans="1:18" ht="13.5" customHeight="1">
      <c r="A32" s="4"/>
      <c r="B32" s="4"/>
      <c r="C32" s="31"/>
      <c r="D32" s="15"/>
      <c r="E32" s="49"/>
      <c r="F32" s="17"/>
      <c r="H32" s="48"/>
      <c r="I32" s="48"/>
      <c r="J32" s="48"/>
      <c r="K32" s="48"/>
      <c r="L32" s="26"/>
      <c r="M32" s="49"/>
      <c r="N32"/>
      <c r="O32" s="20"/>
      <c r="P32" s="20"/>
      <c r="Q32" s="20"/>
      <c r="R32" s="20"/>
    </row>
    <row r="33" spans="1:18" ht="13.5" customHeight="1">
      <c r="A33" s="4"/>
      <c r="B33" s="4"/>
      <c r="C33" s="28"/>
      <c r="D33" s="15"/>
      <c r="E33" s="49"/>
      <c r="F33" s="5"/>
      <c r="H33" s="48"/>
      <c r="I33" s="48"/>
      <c r="J33" s="48"/>
      <c r="K33" s="48"/>
      <c r="L33" s="26"/>
      <c r="M33" s="49"/>
      <c r="N33"/>
      <c r="O33" s="20"/>
      <c r="P33" s="20"/>
      <c r="Q33" s="20"/>
      <c r="R33" s="20"/>
    </row>
    <row r="34" spans="1:18" ht="13.5" customHeight="1">
      <c r="A34" s="4"/>
      <c r="B34" s="4"/>
      <c r="C34" s="31"/>
      <c r="D34" s="15"/>
      <c r="E34" s="49"/>
      <c r="F34" s="5"/>
      <c r="H34" s="48"/>
      <c r="I34" s="48"/>
      <c r="J34" s="48"/>
      <c r="K34" s="48"/>
      <c r="L34" s="26"/>
      <c r="M34" s="49"/>
      <c r="N34"/>
      <c r="O34" s="20"/>
      <c r="P34" s="20"/>
      <c r="Q34" s="20"/>
      <c r="R34" s="20"/>
    </row>
    <row r="35" spans="1:18" ht="13.5" customHeight="1">
      <c r="A35" s="4"/>
      <c r="B35" s="4"/>
      <c r="C35" s="29"/>
      <c r="D35" s="15"/>
      <c r="E35" s="49"/>
      <c r="H35" s="48"/>
      <c r="I35" s="48"/>
      <c r="J35" s="48"/>
      <c r="K35" s="48"/>
      <c r="L35" s="26"/>
      <c r="M35" s="49"/>
      <c r="N35"/>
      <c r="O35" s="20"/>
      <c r="P35" s="20"/>
      <c r="Q35" s="20"/>
      <c r="R35" s="20"/>
    </row>
    <row r="36" spans="1:18" ht="13.5" customHeight="1">
      <c r="A36" s="4"/>
      <c r="B36" s="4"/>
      <c r="C36" s="29"/>
      <c r="D36" s="15"/>
      <c r="E36" s="49"/>
      <c r="H36" s="48"/>
      <c r="I36" s="48"/>
      <c r="J36" s="48"/>
      <c r="K36" s="48"/>
      <c r="L36" s="26"/>
      <c r="M36" s="49"/>
      <c r="N36"/>
      <c r="O36" s="20"/>
      <c r="P36" s="20"/>
      <c r="Q36" s="20"/>
      <c r="R36" s="20"/>
    </row>
    <row r="37" spans="1:18" ht="13.5" customHeight="1">
      <c r="A37" s="4"/>
      <c r="B37" s="4"/>
      <c r="C37" s="29"/>
      <c r="D37" s="15"/>
      <c r="E37" s="49"/>
      <c r="H37" s="48"/>
      <c r="I37" s="48"/>
      <c r="J37" s="48"/>
      <c r="K37" s="48"/>
      <c r="M37" s="49"/>
      <c r="N37"/>
      <c r="O37" s="20"/>
      <c r="P37" s="20"/>
      <c r="Q37" s="20"/>
      <c r="R37" s="20"/>
    </row>
    <row r="38" spans="1:18" ht="15.75" customHeight="1">
      <c r="A38" s="4"/>
      <c r="B38" s="4"/>
      <c r="C38" s="30"/>
      <c r="D38" s="15"/>
      <c r="E38" s="49"/>
      <c r="H38" s="48"/>
      <c r="I38" s="48"/>
      <c r="J38" s="48"/>
      <c r="K38" s="48"/>
      <c r="M38" s="39"/>
      <c r="N38" s="39"/>
      <c r="O38" s="20"/>
      <c r="P38" s="20"/>
      <c r="Q38" s="20"/>
      <c r="R38" s="20"/>
    </row>
    <row r="39" spans="1:18" ht="15.75" customHeight="1">
      <c r="A39" s="4"/>
      <c r="B39" s="4"/>
      <c r="C39" s="7"/>
      <c r="D39" s="52"/>
      <c r="H39" s="48"/>
      <c r="I39" s="48"/>
      <c r="J39" s="48"/>
      <c r="K39" s="48"/>
      <c r="M39" s="39"/>
      <c r="N39" s="39"/>
      <c r="O39" s="20"/>
      <c r="P39" s="20"/>
      <c r="Q39" s="20"/>
      <c r="R39" s="20"/>
    </row>
    <row r="40" spans="1:18" ht="15.75" customHeight="1">
      <c r="A40" s="4"/>
      <c r="B40" s="4"/>
      <c r="C40" s="29"/>
      <c r="D40" s="52"/>
      <c r="H40" s="48"/>
      <c r="I40" s="48"/>
      <c r="J40" s="48"/>
      <c r="K40" s="48"/>
      <c r="M40" s="39"/>
      <c r="N40" s="39"/>
      <c r="O40" s="20"/>
      <c r="P40" s="20"/>
      <c r="Q40" s="20"/>
      <c r="R40" s="20"/>
    </row>
    <row r="41" spans="1:18" ht="15.75">
      <c r="A41" s="4"/>
      <c r="B41" s="4"/>
      <c r="C41" s="29"/>
      <c r="D41" s="52"/>
      <c r="H41" s="48"/>
      <c r="I41" s="48"/>
      <c r="J41" s="48"/>
      <c r="K41" s="48"/>
      <c r="M41" s="39"/>
      <c r="N41" s="39"/>
      <c r="O41" s="20"/>
      <c r="P41" s="20"/>
      <c r="Q41" s="20"/>
      <c r="R41" s="20"/>
    </row>
    <row r="42" spans="1:18" ht="15.75">
      <c r="A42" s="4"/>
      <c r="B42" s="4"/>
      <c r="C42" s="31"/>
      <c r="D42" s="53"/>
      <c r="H42" s="48"/>
      <c r="I42" s="48"/>
      <c r="J42" s="48"/>
      <c r="K42" s="48"/>
    </row>
    <row r="43" spans="1:18" ht="15.75">
      <c r="A43" s="4"/>
      <c r="B43" s="4"/>
      <c r="C43" s="28"/>
      <c r="D43" s="53"/>
      <c r="E43" s="7"/>
      <c r="H43" s="48"/>
      <c r="I43" s="48"/>
      <c r="J43" s="48"/>
      <c r="K43" s="48"/>
    </row>
    <row r="44" spans="1:18" ht="15.75">
      <c r="A44" s="38">
        <v>0</v>
      </c>
      <c r="B44" s="55" t="s">
        <v>13</v>
      </c>
      <c r="C44" s="54"/>
      <c r="D44" s="53"/>
      <c r="E44" s="7"/>
      <c r="F44" s="17"/>
      <c r="H44" s="48"/>
      <c r="I44" s="48"/>
      <c r="J44" s="48"/>
      <c r="K44" s="48"/>
    </row>
    <row r="45" spans="1:18" ht="15">
      <c r="A45" s="18"/>
      <c r="B45" s="56"/>
      <c r="C45" s="56"/>
      <c r="D45" s="16"/>
      <c r="E45" s="7"/>
      <c r="F45" s="5"/>
      <c r="H45" s="48"/>
      <c r="I45" s="48"/>
      <c r="J45" s="48"/>
      <c r="K45" s="48"/>
    </row>
    <row r="46" spans="1:18" ht="15.75">
      <c r="A46" s="18"/>
      <c r="B46" s="56"/>
      <c r="C46" s="56"/>
      <c r="D46" s="34"/>
      <c r="E46" s="7"/>
      <c r="F46" s="5"/>
      <c r="H46" s="48"/>
      <c r="I46" s="48"/>
      <c r="J46" s="48"/>
      <c r="K46" s="48"/>
    </row>
    <row r="47" spans="1:18">
      <c r="A47" s="18"/>
      <c r="B47" s="18"/>
      <c r="C47" s="56"/>
      <c r="D47" s="7"/>
      <c r="E47" s="7"/>
      <c r="F47" s="5"/>
    </row>
    <row r="48" spans="1:18">
      <c r="A48" s="18"/>
      <c r="B48" s="18"/>
      <c r="C48" s="35"/>
      <c r="D48" s="36"/>
      <c r="E48" s="7"/>
      <c r="F48" s="5"/>
    </row>
    <row r="49" spans="1:12">
      <c r="A49" s="18"/>
      <c r="B49" s="18"/>
      <c r="C49" s="35"/>
      <c r="D49" s="36"/>
      <c r="E49" s="7"/>
      <c r="F49" s="5"/>
      <c r="L49" s="5"/>
    </row>
    <row r="50" spans="1:12">
      <c r="A50" s="18"/>
      <c r="B50" s="18"/>
      <c r="C50" s="35"/>
      <c r="D50" s="36"/>
      <c r="E50" s="7"/>
      <c r="F50" s="5"/>
    </row>
    <row r="51" spans="1:12">
      <c r="A51" s="18"/>
      <c r="B51" s="18"/>
      <c r="C51" s="33"/>
      <c r="D51" s="26"/>
      <c r="E51" s="7"/>
      <c r="F51" s="5"/>
    </row>
    <row r="52" spans="1:12">
      <c r="A52"/>
      <c r="C52" s="26"/>
      <c r="D52" s="7"/>
      <c r="E52" s="37">
        <f>IFERROR(SUM(G54/A53),0)</f>
        <v>0</v>
      </c>
    </row>
    <row r="53" spans="1:12">
      <c r="A53">
        <f>COUNTA(A45:A51,B45:B51,C45:C51)</f>
        <v>0</v>
      </c>
      <c r="B53" s="18" t="s">
        <v>14</v>
      </c>
      <c r="C53" s="26"/>
      <c r="D53" s="7"/>
      <c r="E53" s="18"/>
    </row>
    <row r="54" spans="1:12">
      <c r="A54"/>
      <c r="C54"/>
      <c r="E54" s="18"/>
      <c r="F54" s="18"/>
      <c r="G54" s="25">
        <f>A44*0.25</f>
        <v>0</v>
      </c>
      <c r="H54" s="5"/>
      <c r="I54" s="5"/>
      <c r="J54" s="5"/>
    </row>
    <row r="55" spans="1:12">
      <c r="A55"/>
      <c r="C55" s="18"/>
      <c r="D55" s="18"/>
      <c r="E55" s="18"/>
      <c r="F55" s="5"/>
      <c r="G55" s="18"/>
      <c r="H55" s="5"/>
      <c r="I55" s="5"/>
      <c r="J55" s="5"/>
    </row>
    <row r="56" spans="1:12">
      <c r="A56"/>
      <c r="B56" s="18"/>
      <c r="C56"/>
      <c r="E56" s="37"/>
      <c r="F56" s="5"/>
      <c r="G56" s="25">
        <f>(A44-1)*0.25</f>
        <v>-0.25</v>
      </c>
      <c r="H56" s="5"/>
      <c r="I56" s="5"/>
      <c r="J56" s="5"/>
    </row>
    <row r="57" spans="1:12">
      <c r="A57"/>
      <c r="C57"/>
      <c r="E57" s="5"/>
      <c r="F57" s="5"/>
      <c r="G57" s="5"/>
      <c r="H57" s="5"/>
      <c r="I57" s="5"/>
      <c r="J57" s="5"/>
    </row>
    <row r="58" spans="1:12">
      <c r="A58"/>
      <c r="C58" s="18"/>
      <c r="D58" s="18"/>
      <c r="E58" s="5"/>
      <c r="F58" s="5"/>
      <c r="G58" s="5"/>
      <c r="H58" s="5"/>
      <c r="I58" s="5"/>
      <c r="J58" s="5"/>
    </row>
    <row r="59" spans="1:12" ht="15.75">
      <c r="A59" s="19"/>
      <c r="B59" s="5"/>
      <c r="C59"/>
      <c r="E59" s="22"/>
      <c r="F59" s="5"/>
      <c r="G59" s="21">
        <f>SUM(A46*0.25)</f>
        <v>0</v>
      </c>
      <c r="H59" s="5"/>
      <c r="I59" s="5"/>
      <c r="J59" s="5"/>
    </row>
    <row r="60" spans="1:12">
      <c r="A60"/>
      <c r="B60" s="5"/>
      <c r="C60"/>
      <c r="E60" s="5"/>
      <c r="F60" s="5"/>
      <c r="G60" s="5"/>
      <c r="H60" s="5"/>
      <c r="I60" s="5"/>
      <c r="J60" s="5"/>
    </row>
    <row r="61" spans="1:12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2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2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2">
      <c r="A64"/>
      <c r="C64" s="5"/>
      <c r="D64" s="5"/>
      <c r="E64" s="5"/>
      <c r="F64" s="5"/>
      <c r="G64" s="5"/>
      <c r="H64" s="5"/>
      <c r="I64" s="5"/>
      <c r="J64" s="5"/>
    </row>
  </sheetData>
  <sortState ref="A7:E36">
    <sortCondition ref="E7:E36"/>
  </sortState>
  <conditionalFormatting sqref="D7">
    <cfRule type="cellIs" dxfId="14" priority="13" operator="equal">
      <formula>72</formula>
    </cfRule>
    <cfRule type="cellIs" dxfId="13" priority="17" operator="lessThan">
      <formula>72</formula>
    </cfRule>
    <cfRule type="cellIs" dxfId="12" priority="18" operator="greaterThan">
      <formula>72</formula>
    </cfRule>
  </conditionalFormatting>
  <conditionalFormatting sqref="D8:D37">
    <cfRule type="cellIs" dxfId="11" priority="14" operator="lessThan">
      <formula>72</formula>
    </cfRule>
    <cfRule type="cellIs" dxfId="10" priority="15" operator="greaterThan">
      <formula>72</formula>
    </cfRule>
    <cfRule type="cellIs" dxfId="9" priority="16" operator="equal">
      <formula>72</formula>
    </cfRule>
  </conditionalFormatting>
  <conditionalFormatting sqref="D7:D37">
    <cfRule type="cellIs" dxfId="8" priority="10" operator="lessThan">
      <formula>72</formula>
    </cfRule>
    <cfRule type="cellIs" dxfId="7" priority="11" operator="greaterThan">
      <formula>72</formula>
    </cfRule>
    <cfRule type="cellIs" dxfId="6" priority="12" operator="equal">
      <formula>72</formula>
    </cfRule>
  </conditionalFormatting>
  <conditionalFormatting sqref="D7:D45">
    <cfRule type="cellIs" dxfId="5" priority="4" operator="lessThan">
      <formula>72</formula>
    </cfRule>
    <cfRule type="cellIs" dxfId="4" priority="5" operator="greaterThan">
      <formula>72</formula>
    </cfRule>
    <cfRule type="cellIs" dxfId="3" priority="6" operator="equal">
      <formula>72</formula>
    </cfRule>
  </conditionalFormatting>
  <conditionalFormatting sqref="D7:D45">
    <cfRule type="cellIs" dxfId="2" priority="3" operator="lessThan">
      <formula>36</formula>
    </cfRule>
  </conditionalFormatting>
  <conditionalFormatting sqref="D7:D38">
    <cfRule type="cellIs" dxfId="1" priority="1" operator="equal">
      <formula>36</formula>
    </cfRule>
    <cfRule type="cellIs" dxfId="0" priority="2" operator="greaterThan">
      <formula>36</formula>
    </cfRule>
  </conditionalFormatting>
  <pageMargins left="0.18" right="0.26" top="0.17" bottom="0.17" header="0.17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OOM</vt:lpstr>
      <vt:lpstr>11.10.20</vt:lpstr>
      <vt:lpstr>25.10.20</vt:lpstr>
      <vt:lpstr>20.12.20</vt:lpstr>
      <vt:lpstr>17.01.21</vt:lpstr>
      <vt:lpstr>NA</vt:lpstr>
      <vt:lpstr>'11.10.20'!Print_Area</vt:lpstr>
      <vt:lpstr>'17.01.21'!Print_Area</vt:lpstr>
      <vt:lpstr>'25.10.20'!Print_Area</vt:lpstr>
      <vt:lpstr>OOM!Print_Area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PeterChamberlain</cp:lastModifiedBy>
  <cp:lastPrinted>2020-12-21T10:39:28Z</cp:lastPrinted>
  <dcterms:created xsi:type="dcterms:W3CDTF">1996-10-14T23:33:28Z</dcterms:created>
  <dcterms:modified xsi:type="dcterms:W3CDTF">2020-12-21T10:41:14Z</dcterms:modified>
</cp:coreProperties>
</file>